
<file path=[Content_Types].xml><?xml version="1.0" encoding="utf-8"?>
<Types xmlns="http://schemas.openxmlformats.org/package/2006/content-types">
  <Default Extension="xml" ContentType="application/xml"/>
  <Default Extension="png" ContentType="image/p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showInkAnnotation="0" autoCompressPictures="0"/>
  <bookViews>
    <workbookView xWindow="0" yWindow="-440" windowWidth="28800" windowHeight="18000" tabRatio="786" activeTab="3"/>
  </bookViews>
  <sheets>
    <sheet name="Istruzioni" sheetId="1" r:id="rId1"/>
    <sheet name="Esempio - Rating Candidato" sheetId="7" r:id="rId2"/>
    <sheet name="Rating definiti dal Candidato" sheetId="2" r:id="rId3"/>
    <sheet name="Dettagli Progetti" sheetId="3" r:id="rId4"/>
    <sheet name="Rating definiti dagli Assessors" sheetId="5" r:id="rId5"/>
    <sheet name="Foglio1" sheetId="10" r:id="rId6"/>
  </sheets>
  <externalReferences>
    <externalReference r:id="rId7"/>
  </externalReferences>
  <calcPr calcId="140001" concurrentCalc="0"/>
  <customWorkbookViews>
    <customWorkbookView name="William Duncan - Personal View" guid="{740DCA0A-182B-E649-BC90-296BE2BDEAB7}" mergeInterval="0" personalView="1" yWindow="54" windowWidth="1280" windowHeight="674" tabRatio="500" activeSheetId="1" showStatusbar="0"/>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S20" i="3" l="1"/>
  <c r="S117" i="3"/>
  <c r="S27" i="3"/>
  <c r="S118" i="3"/>
  <c r="S40" i="3"/>
  <c r="S119" i="3"/>
  <c r="S51" i="3"/>
  <c r="S120" i="3"/>
  <c r="S64" i="3"/>
  <c r="S121" i="3"/>
  <c r="S76" i="3"/>
  <c r="S122" i="3"/>
  <c r="S89" i="3"/>
  <c r="S123" i="3"/>
  <c r="S98" i="3"/>
  <c r="S124" i="3"/>
  <c r="S106" i="3"/>
  <c r="S125" i="3"/>
  <c r="S113" i="3"/>
  <c r="S126" i="3"/>
  <c r="S127" i="3"/>
  <c r="F4" i="3"/>
  <c r="D127" i="3"/>
  <c r="S128" i="3"/>
  <c r="R20" i="3"/>
  <c r="R117" i="3"/>
  <c r="R27" i="3"/>
  <c r="R118" i="3"/>
  <c r="R40" i="3"/>
  <c r="R119" i="3"/>
  <c r="R51" i="3"/>
  <c r="R120" i="3"/>
  <c r="R64" i="3"/>
  <c r="R121" i="3"/>
  <c r="R76" i="3"/>
  <c r="R122" i="3"/>
  <c r="R89" i="3"/>
  <c r="R123" i="3"/>
  <c r="R98" i="3"/>
  <c r="R124" i="3"/>
  <c r="R106" i="3"/>
  <c r="R125" i="3"/>
  <c r="R113" i="3"/>
  <c r="R126" i="3"/>
  <c r="R127" i="3"/>
  <c r="R128" i="3"/>
  <c r="Q20" i="3"/>
  <c r="Q117" i="3"/>
  <c r="Q27" i="3"/>
  <c r="Q118" i="3"/>
  <c r="Q40" i="3"/>
  <c r="Q119" i="3"/>
  <c r="Q51" i="3"/>
  <c r="Q120" i="3"/>
  <c r="Q64" i="3"/>
  <c r="Q121" i="3"/>
  <c r="Q76" i="3"/>
  <c r="Q122" i="3"/>
  <c r="Q89" i="3"/>
  <c r="Q123" i="3"/>
  <c r="Q98" i="3"/>
  <c r="Q124" i="3"/>
  <c r="Q106" i="3"/>
  <c r="Q125" i="3"/>
  <c r="Q113" i="3"/>
  <c r="Q126" i="3"/>
  <c r="Q127" i="3"/>
  <c r="Q128" i="3"/>
  <c r="P20" i="3"/>
  <c r="P117" i="3"/>
  <c r="P27" i="3"/>
  <c r="P118" i="3"/>
  <c r="P40" i="3"/>
  <c r="P119" i="3"/>
  <c r="P51" i="3"/>
  <c r="P120" i="3"/>
  <c r="P64" i="3"/>
  <c r="P121" i="3"/>
  <c r="P76" i="3"/>
  <c r="P122" i="3"/>
  <c r="P89" i="3"/>
  <c r="P123" i="3"/>
  <c r="P98" i="3"/>
  <c r="P124" i="3"/>
  <c r="P106" i="3"/>
  <c r="P125" i="3"/>
  <c r="P113" i="3"/>
  <c r="P126" i="3"/>
  <c r="P127" i="3"/>
  <c r="P128" i="3"/>
  <c r="O20" i="3"/>
  <c r="O117" i="3"/>
  <c r="O27" i="3"/>
  <c r="O118" i="3"/>
  <c r="O40" i="3"/>
  <c r="O119" i="3"/>
  <c r="O51" i="3"/>
  <c r="O120" i="3"/>
  <c r="O64" i="3"/>
  <c r="O121" i="3"/>
  <c r="O76" i="3"/>
  <c r="O122" i="3"/>
  <c r="O89" i="3"/>
  <c r="O123" i="3"/>
  <c r="O98" i="3"/>
  <c r="O124" i="3"/>
  <c r="O106" i="3"/>
  <c r="O125" i="3"/>
  <c r="O113" i="3"/>
  <c r="O126" i="3"/>
  <c r="O127" i="3"/>
  <c r="O128" i="3"/>
  <c r="N20" i="3"/>
  <c r="N117" i="3"/>
  <c r="N27" i="3"/>
  <c r="N118" i="3"/>
  <c r="N40" i="3"/>
  <c r="N119" i="3"/>
  <c r="N51" i="3"/>
  <c r="N120" i="3"/>
  <c r="N64" i="3"/>
  <c r="N121" i="3"/>
  <c r="N76" i="3"/>
  <c r="N122" i="3"/>
  <c r="N89" i="3"/>
  <c r="N123" i="3"/>
  <c r="N98" i="3"/>
  <c r="N124" i="3"/>
  <c r="N106" i="3"/>
  <c r="N125" i="3"/>
  <c r="N113" i="3"/>
  <c r="N126" i="3"/>
  <c r="N127" i="3"/>
  <c r="N128" i="3"/>
  <c r="M20" i="3"/>
  <c r="M117" i="3"/>
  <c r="M27" i="3"/>
  <c r="M118" i="3"/>
  <c r="M40" i="3"/>
  <c r="M119" i="3"/>
  <c r="M51" i="3"/>
  <c r="M120" i="3"/>
  <c r="M64" i="3"/>
  <c r="M121" i="3"/>
  <c r="M76" i="3"/>
  <c r="M122" i="3"/>
  <c r="M89" i="3"/>
  <c r="M123" i="3"/>
  <c r="M98" i="3"/>
  <c r="M124" i="3"/>
  <c r="M106" i="3"/>
  <c r="M125" i="3"/>
  <c r="M113" i="3"/>
  <c r="M126" i="3"/>
  <c r="M127" i="3"/>
  <c r="M128" i="3"/>
  <c r="L20" i="3"/>
  <c r="L117" i="3"/>
  <c r="L27" i="3"/>
  <c r="L118" i="3"/>
  <c r="L40" i="3"/>
  <c r="L119" i="3"/>
  <c r="L51" i="3"/>
  <c r="L120" i="3"/>
  <c r="L64" i="3"/>
  <c r="L121" i="3"/>
  <c r="L76" i="3"/>
  <c r="L122" i="3"/>
  <c r="L89" i="3"/>
  <c r="L123" i="3"/>
  <c r="L98" i="3"/>
  <c r="L124" i="3"/>
  <c r="L106" i="3"/>
  <c r="L125" i="3"/>
  <c r="L113" i="3"/>
  <c r="L126" i="3"/>
  <c r="L127" i="3"/>
  <c r="L128" i="3"/>
  <c r="K20" i="3"/>
  <c r="K117" i="3"/>
  <c r="K27" i="3"/>
  <c r="K118" i="3"/>
  <c r="K40" i="3"/>
  <c r="K119" i="3"/>
  <c r="K51" i="3"/>
  <c r="K120" i="3"/>
  <c r="K64" i="3"/>
  <c r="K121" i="3"/>
  <c r="K76" i="3"/>
  <c r="K122" i="3"/>
  <c r="K89" i="3"/>
  <c r="K123" i="3"/>
  <c r="K98" i="3"/>
  <c r="K124" i="3"/>
  <c r="K106" i="3"/>
  <c r="K125" i="3"/>
  <c r="K113" i="3"/>
  <c r="K126" i="3"/>
  <c r="K127" i="3"/>
  <c r="K128" i="3"/>
  <c r="J20" i="3"/>
  <c r="J117" i="3"/>
  <c r="J27" i="3"/>
  <c r="J118" i="3"/>
  <c r="J40" i="3"/>
  <c r="J119" i="3"/>
  <c r="J51" i="3"/>
  <c r="J120" i="3"/>
  <c r="J64" i="3"/>
  <c r="J121" i="3"/>
  <c r="J76" i="3"/>
  <c r="J122" i="3"/>
  <c r="J89" i="3"/>
  <c r="J123" i="3"/>
  <c r="J98" i="3"/>
  <c r="J124" i="3"/>
  <c r="J106" i="3"/>
  <c r="J125" i="3"/>
  <c r="J113" i="3"/>
  <c r="J126" i="3"/>
  <c r="J127" i="3"/>
  <c r="J128" i="3"/>
  <c r="I20" i="3"/>
  <c r="I117" i="3"/>
  <c r="I27" i="3"/>
  <c r="I118" i="3"/>
  <c r="I40" i="3"/>
  <c r="I119" i="3"/>
  <c r="I51" i="3"/>
  <c r="I120" i="3"/>
  <c r="I64" i="3"/>
  <c r="I121" i="3"/>
  <c r="I76" i="3"/>
  <c r="I122" i="3"/>
  <c r="I89" i="3"/>
  <c r="I123" i="3"/>
  <c r="I98" i="3"/>
  <c r="I124" i="3"/>
  <c r="I106" i="3"/>
  <c r="I125" i="3"/>
  <c r="I113" i="3"/>
  <c r="I126" i="3"/>
  <c r="I127" i="3"/>
  <c r="I128" i="3"/>
  <c r="H20" i="3"/>
  <c r="H117" i="3"/>
  <c r="H27" i="3"/>
  <c r="H118" i="3"/>
  <c r="H40" i="3"/>
  <c r="H119" i="3"/>
  <c r="H51" i="3"/>
  <c r="H120" i="3"/>
  <c r="H64" i="3"/>
  <c r="H121" i="3"/>
  <c r="H76" i="3"/>
  <c r="H122" i="3"/>
  <c r="H89" i="3"/>
  <c r="H123" i="3"/>
  <c r="H98" i="3"/>
  <c r="H124" i="3"/>
  <c r="H106" i="3"/>
  <c r="H125" i="3"/>
  <c r="H113" i="3"/>
  <c r="H126" i="3"/>
  <c r="H127" i="3"/>
  <c r="H128" i="3"/>
  <c r="C127" i="3"/>
  <c r="G118" i="3"/>
  <c r="G119" i="3"/>
  <c r="G120" i="3"/>
  <c r="G121" i="3"/>
  <c r="G122" i="3"/>
  <c r="G123" i="3"/>
  <c r="G124" i="3"/>
  <c r="G125" i="3"/>
  <c r="G126" i="3"/>
  <c r="C109" i="3"/>
  <c r="C101" i="3"/>
  <c r="C92" i="3"/>
  <c r="C79" i="3"/>
  <c r="C67" i="3"/>
  <c r="C54" i="3"/>
  <c r="C43" i="3"/>
  <c r="C30" i="3"/>
  <c r="C23" i="3"/>
  <c r="C8" i="3"/>
  <c r="P3" i="3"/>
  <c r="F3" i="3"/>
  <c r="P2" i="3"/>
  <c r="F2" i="3"/>
  <c r="O22" i="2"/>
  <c r="N22" i="2"/>
  <c r="M22" i="2"/>
  <c r="L22" i="2"/>
  <c r="K22" i="2"/>
  <c r="J22" i="2"/>
  <c r="I22" i="2"/>
  <c r="H22" i="2"/>
  <c r="G21" i="2"/>
  <c r="D24" i="2"/>
  <c r="G22" i="2"/>
  <c r="F21" i="2"/>
  <c r="F22" i="2"/>
  <c r="E21" i="2"/>
  <c r="E22" i="2"/>
  <c r="D22" i="2"/>
  <c r="D24" i="7"/>
  <c r="H22" i="7"/>
  <c r="G22" i="7"/>
  <c r="F22" i="7"/>
  <c r="E22" i="7"/>
  <c r="C19" i="7"/>
  <c r="C18" i="7"/>
  <c r="C17" i="7"/>
  <c r="C16" i="7"/>
  <c r="C15" i="7"/>
  <c r="C14" i="7"/>
  <c r="C13" i="7"/>
  <c r="C12" i="7"/>
  <c r="C11" i="7"/>
  <c r="C10" i="7"/>
  <c r="R2" i="5"/>
  <c r="G2" i="5"/>
  <c r="F5" i="5"/>
  <c r="D5" i="5"/>
  <c r="B26" i="7"/>
  <c r="O21" i="7"/>
  <c r="O22" i="7"/>
  <c r="N21" i="7"/>
  <c r="N22" i="7"/>
  <c r="M21" i="7"/>
  <c r="M22" i="7"/>
  <c r="L21" i="7"/>
  <c r="L22" i="7"/>
  <c r="K21" i="7"/>
  <c r="K22" i="7"/>
  <c r="J21" i="7"/>
  <c r="J22" i="7"/>
  <c r="I21" i="7"/>
  <c r="I22" i="7"/>
  <c r="H21" i="7"/>
  <c r="G21" i="7"/>
  <c r="F21" i="7"/>
  <c r="E21" i="7"/>
  <c r="D21" i="7"/>
  <c r="D22" i="7"/>
  <c r="Q19" i="7"/>
  <c r="Q18" i="7"/>
  <c r="Q17" i="7"/>
  <c r="Q16" i="7"/>
  <c r="Q15" i="7"/>
  <c r="Q14" i="7"/>
  <c r="Q13" i="7"/>
  <c r="Q12" i="7"/>
  <c r="Q11" i="7"/>
  <c r="Q10" i="7"/>
  <c r="C5" i="7"/>
  <c r="Z11" i="5"/>
  <c r="BF11" i="5"/>
  <c r="Z12" i="5"/>
  <c r="BF12" i="5"/>
  <c r="Z13" i="5"/>
  <c r="BF13" i="5"/>
  <c r="Z14" i="5"/>
  <c r="BF14" i="5"/>
  <c r="Z15" i="5"/>
  <c r="BF15" i="5"/>
  <c r="Z16" i="5"/>
  <c r="BF16" i="5"/>
  <c r="Z17" i="5"/>
  <c r="BF17" i="5"/>
  <c r="Z18" i="5"/>
  <c r="BF18" i="5"/>
  <c r="Z19" i="5"/>
  <c r="BF19" i="5"/>
  <c r="Z20" i="5"/>
  <c r="BF20" i="5"/>
  <c r="BF22" i="5"/>
  <c r="AA22" i="5"/>
  <c r="X11" i="5"/>
  <c r="BD11" i="5"/>
  <c r="X12" i="5"/>
  <c r="BD12" i="5"/>
  <c r="X13" i="5"/>
  <c r="BD13" i="5"/>
  <c r="X14" i="5"/>
  <c r="BD14" i="5"/>
  <c r="X15" i="5"/>
  <c r="BD15" i="5"/>
  <c r="X16" i="5"/>
  <c r="BD16" i="5"/>
  <c r="X17" i="5"/>
  <c r="BD17" i="5"/>
  <c r="X18" i="5"/>
  <c r="BD18" i="5"/>
  <c r="X19" i="5"/>
  <c r="BD19" i="5"/>
  <c r="X20" i="5"/>
  <c r="BD20" i="5"/>
  <c r="BD22" i="5"/>
  <c r="Y22" i="5"/>
  <c r="V11" i="5"/>
  <c r="BB11" i="5"/>
  <c r="V12" i="5"/>
  <c r="BB12" i="5"/>
  <c r="V13" i="5"/>
  <c r="BB13" i="5"/>
  <c r="V14" i="5"/>
  <c r="BB14" i="5"/>
  <c r="V15" i="5"/>
  <c r="BB15" i="5"/>
  <c r="V16" i="5"/>
  <c r="BB16" i="5"/>
  <c r="V17" i="5"/>
  <c r="BB17" i="5"/>
  <c r="V18" i="5"/>
  <c r="BB18" i="5"/>
  <c r="V19" i="5"/>
  <c r="BB19" i="5"/>
  <c r="V20" i="5"/>
  <c r="BB20" i="5"/>
  <c r="BB22" i="5"/>
  <c r="W22" i="5"/>
  <c r="T11" i="5"/>
  <c r="AZ11" i="5"/>
  <c r="T12" i="5"/>
  <c r="AZ12" i="5"/>
  <c r="T13" i="5"/>
  <c r="AZ13" i="5"/>
  <c r="T14" i="5"/>
  <c r="AZ14" i="5"/>
  <c r="T15" i="5"/>
  <c r="AZ15" i="5"/>
  <c r="T16" i="5"/>
  <c r="AZ16" i="5"/>
  <c r="T17" i="5"/>
  <c r="AZ17" i="5"/>
  <c r="T18" i="5"/>
  <c r="AZ18" i="5"/>
  <c r="T19" i="5"/>
  <c r="AZ19" i="5"/>
  <c r="T20" i="5"/>
  <c r="AZ20" i="5"/>
  <c r="AZ22" i="5"/>
  <c r="U22" i="5"/>
  <c r="R11" i="5"/>
  <c r="AX11" i="5"/>
  <c r="R12" i="5"/>
  <c r="AX12" i="5"/>
  <c r="R13" i="5"/>
  <c r="AX13" i="5"/>
  <c r="R14" i="5"/>
  <c r="AX14" i="5"/>
  <c r="R15" i="5"/>
  <c r="AX15" i="5"/>
  <c r="R16" i="5"/>
  <c r="AX16" i="5"/>
  <c r="R17" i="5"/>
  <c r="AX17" i="5"/>
  <c r="R18" i="5"/>
  <c r="AX18" i="5"/>
  <c r="R19" i="5"/>
  <c r="AX19" i="5"/>
  <c r="R20" i="5"/>
  <c r="AX20" i="5"/>
  <c r="AX22" i="5"/>
  <c r="S22" i="5"/>
  <c r="P18" i="5"/>
  <c r="AV18" i="5"/>
  <c r="P11" i="5"/>
  <c r="AV11" i="5"/>
  <c r="P12" i="5"/>
  <c r="AV12" i="5"/>
  <c r="P13" i="5"/>
  <c r="AV13" i="5"/>
  <c r="P14" i="5"/>
  <c r="AV14" i="5"/>
  <c r="P15" i="5"/>
  <c r="AV15" i="5"/>
  <c r="P16" i="5"/>
  <c r="AV16" i="5"/>
  <c r="P17" i="5"/>
  <c r="AV17" i="5"/>
  <c r="P19" i="5"/>
  <c r="AV19" i="5"/>
  <c r="P20" i="5"/>
  <c r="AV20" i="5"/>
  <c r="AV22" i="5"/>
  <c r="Q22" i="5"/>
  <c r="N11" i="5"/>
  <c r="AT11" i="5"/>
  <c r="N12" i="5"/>
  <c r="AT12" i="5"/>
  <c r="N13" i="5"/>
  <c r="AT13" i="5"/>
  <c r="N14" i="5"/>
  <c r="AT14" i="5"/>
  <c r="N15" i="5"/>
  <c r="AT15" i="5"/>
  <c r="N16" i="5"/>
  <c r="AT16" i="5"/>
  <c r="N17" i="5"/>
  <c r="AT17" i="5"/>
  <c r="N18" i="5"/>
  <c r="AT18" i="5"/>
  <c r="N19" i="5"/>
  <c r="AT19" i="5"/>
  <c r="N20" i="5"/>
  <c r="AT20" i="5"/>
  <c r="AT22" i="5"/>
  <c r="O22" i="5"/>
  <c r="L11" i="5"/>
  <c r="AR11" i="5"/>
  <c r="L12" i="5"/>
  <c r="AR12" i="5"/>
  <c r="L13" i="5"/>
  <c r="AR13" i="5"/>
  <c r="L14" i="5"/>
  <c r="AR14" i="5"/>
  <c r="L15" i="5"/>
  <c r="AR15" i="5"/>
  <c r="L16" i="5"/>
  <c r="AR16" i="5"/>
  <c r="L17" i="5"/>
  <c r="AR17" i="5"/>
  <c r="L18" i="5"/>
  <c r="AR18" i="5"/>
  <c r="L19" i="5"/>
  <c r="AR19" i="5"/>
  <c r="L20" i="5"/>
  <c r="AR20" i="5"/>
  <c r="AR22" i="5"/>
  <c r="M22" i="5"/>
  <c r="J11" i="5"/>
  <c r="AP11" i="5"/>
  <c r="J12" i="5"/>
  <c r="AP12" i="5"/>
  <c r="J13" i="5"/>
  <c r="AP13" i="5"/>
  <c r="J14" i="5"/>
  <c r="AP14" i="5"/>
  <c r="J15" i="5"/>
  <c r="AP15" i="5"/>
  <c r="J16" i="5"/>
  <c r="AP16" i="5"/>
  <c r="J17" i="5"/>
  <c r="AP17" i="5"/>
  <c r="J18" i="5"/>
  <c r="AP18" i="5"/>
  <c r="J19" i="5"/>
  <c r="AP19" i="5"/>
  <c r="J20" i="5"/>
  <c r="AP20" i="5"/>
  <c r="AP22" i="5"/>
  <c r="K22" i="5"/>
  <c r="H11" i="5"/>
  <c r="AN11" i="5"/>
  <c r="H12" i="5"/>
  <c r="AN12" i="5"/>
  <c r="H13" i="5"/>
  <c r="AN13" i="5"/>
  <c r="H14" i="5"/>
  <c r="AN14" i="5"/>
  <c r="H15" i="5"/>
  <c r="AN15" i="5"/>
  <c r="H16" i="5"/>
  <c r="AN16" i="5"/>
  <c r="H17" i="5"/>
  <c r="AN17" i="5"/>
  <c r="H18" i="5"/>
  <c r="AN18" i="5"/>
  <c r="H19" i="5"/>
  <c r="AN19" i="5"/>
  <c r="H20" i="5"/>
  <c r="AN20" i="5"/>
  <c r="AN22" i="5"/>
  <c r="I22" i="5"/>
  <c r="F11" i="5"/>
  <c r="AL11" i="5"/>
  <c r="F12" i="5"/>
  <c r="AL12" i="5"/>
  <c r="F13" i="5"/>
  <c r="AL13" i="5"/>
  <c r="F14" i="5"/>
  <c r="AL14" i="5"/>
  <c r="F15" i="5"/>
  <c r="AL15" i="5"/>
  <c r="F16" i="5"/>
  <c r="AL16" i="5"/>
  <c r="F17" i="5"/>
  <c r="AL17" i="5"/>
  <c r="F18" i="5"/>
  <c r="AL18" i="5"/>
  <c r="F19" i="5"/>
  <c r="AL19" i="5"/>
  <c r="F20" i="5"/>
  <c r="AL20" i="5"/>
  <c r="AL22" i="5"/>
  <c r="G22" i="5"/>
  <c r="D19" i="5"/>
  <c r="AJ19" i="5"/>
  <c r="D11" i="5"/>
  <c r="AJ11" i="5"/>
  <c r="D12" i="5"/>
  <c r="AJ12" i="5"/>
  <c r="D13" i="5"/>
  <c r="AJ13" i="5"/>
  <c r="D14" i="5"/>
  <c r="AJ14" i="5"/>
  <c r="D15" i="5"/>
  <c r="AJ15" i="5"/>
  <c r="D16" i="5"/>
  <c r="AJ16" i="5"/>
  <c r="D17" i="5"/>
  <c r="AJ17" i="5"/>
  <c r="D18" i="5"/>
  <c r="AJ18" i="5"/>
  <c r="D20" i="5"/>
  <c r="AJ20" i="5"/>
  <c r="AJ22" i="5"/>
  <c r="E22" i="5"/>
  <c r="B12" i="5"/>
  <c r="C12" i="5"/>
  <c r="B13" i="5"/>
  <c r="C13" i="5"/>
  <c r="B14" i="5"/>
  <c r="C14" i="5"/>
  <c r="B15" i="5"/>
  <c r="C15" i="5"/>
  <c r="B16" i="5"/>
  <c r="C16" i="5"/>
  <c r="B17" i="5"/>
  <c r="C17" i="5"/>
  <c r="B18" i="5"/>
  <c r="C18" i="5"/>
  <c r="B19" i="5"/>
  <c r="C19" i="5"/>
  <c r="B20" i="5"/>
  <c r="C20" i="5"/>
  <c r="C11" i="5"/>
  <c r="B11" i="5"/>
  <c r="C5" i="2"/>
  <c r="D25" i="5"/>
  <c r="AA23" i="5"/>
  <c r="Y23" i="5"/>
  <c r="W23" i="5"/>
  <c r="U23" i="5"/>
  <c r="S23" i="5"/>
  <c r="Q23" i="5"/>
  <c r="O23" i="5"/>
  <c r="M23" i="5"/>
  <c r="K23" i="5"/>
  <c r="I23" i="5"/>
  <c r="G23" i="5"/>
  <c r="E23" i="5"/>
  <c r="AK22" i="5"/>
  <c r="AM22" i="5"/>
  <c r="AO22" i="5"/>
  <c r="AQ22" i="5"/>
  <c r="AS22" i="5"/>
  <c r="AU22" i="5"/>
  <c r="AW22" i="5"/>
  <c r="AY22" i="5"/>
  <c r="BA22" i="5"/>
  <c r="F22" i="5"/>
  <c r="H22" i="5"/>
  <c r="J22" i="5"/>
  <c r="L22" i="5"/>
  <c r="N22" i="5"/>
  <c r="P22" i="5"/>
  <c r="R22" i="5"/>
  <c r="T22" i="5"/>
  <c r="V22" i="5"/>
  <c r="X22" i="5"/>
  <c r="Z22" i="5"/>
  <c r="B27" i="5"/>
  <c r="D22" i="5"/>
  <c r="AC20" i="5"/>
  <c r="AC19" i="5"/>
  <c r="AC18" i="5"/>
  <c r="AC17" i="5"/>
  <c r="AC16" i="5"/>
  <c r="AC15" i="5"/>
  <c r="AC14" i="5"/>
  <c r="AC13" i="5"/>
  <c r="AC12" i="5"/>
  <c r="AC11" i="5"/>
  <c r="Q11" i="2"/>
  <c r="Q12" i="2"/>
  <c r="Q13" i="2"/>
  <c r="Q14" i="2"/>
  <c r="Q15" i="2"/>
  <c r="Q16" i="2"/>
  <c r="Q17" i="2"/>
  <c r="Q18" i="2"/>
  <c r="Q19" i="2"/>
  <c r="Q10" i="2"/>
  <c r="H21" i="2"/>
  <c r="I21" i="2"/>
  <c r="J21" i="2"/>
  <c r="K21" i="2"/>
  <c r="L21" i="2"/>
  <c r="M21" i="2"/>
  <c r="N21" i="2"/>
  <c r="O21" i="2"/>
  <c r="D21" i="2"/>
  <c r="B26" i="2"/>
</calcChain>
</file>

<file path=xl/sharedStrings.xml><?xml version="1.0" encoding="utf-8"?>
<sst xmlns="http://schemas.openxmlformats.org/spreadsheetml/2006/main" count="765" uniqueCount="330">
  <si>
    <t>A</t>
  </si>
  <si>
    <t>B</t>
  </si>
  <si>
    <t>C</t>
  </si>
  <si>
    <t>D</t>
  </si>
  <si>
    <t>E</t>
  </si>
  <si>
    <t>F</t>
  </si>
  <si>
    <t>G</t>
  </si>
  <si>
    <t>H</t>
  </si>
  <si>
    <t>I</t>
  </si>
  <si>
    <t>J</t>
  </si>
  <si>
    <t>#</t>
  </si>
  <si>
    <t>Related Competence Elements</t>
  </si>
  <si>
    <t>&lt;10%</t>
  </si>
  <si>
    <t>10-40%</t>
  </si>
  <si>
    <t>40-75%</t>
  </si>
  <si>
    <t>6+</t>
  </si>
  <si>
    <t>20+</t>
  </si>
  <si>
    <t>Bottom 50%</t>
  </si>
  <si>
    <t>50-75%</t>
  </si>
  <si>
    <t>75-90%</t>
  </si>
  <si>
    <t>Top 10%</t>
  </si>
  <si>
    <t>Less than 50%</t>
  </si>
  <si>
    <t>90-100%</t>
  </si>
  <si>
    <t>0-50%</t>
  </si>
  <si>
    <t>0-25%</t>
  </si>
  <si>
    <t>25-50%</t>
  </si>
  <si>
    <t>75-100%</t>
  </si>
  <si>
    <t>10+</t>
  </si>
  <si>
    <t>5+</t>
  </si>
  <si>
    <t>3-5</t>
  </si>
  <si>
    <t>2-3</t>
  </si>
  <si>
    <t>4-5</t>
  </si>
  <si>
    <t>1-4</t>
  </si>
  <si>
    <t>5-10</t>
  </si>
  <si>
    <t>11-20</t>
  </si>
  <si>
    <t>1-3</t>
  </si>
  <si>
    <t>4-6</t>
  </si>
  <si>
    <t>7-9</t>
  </si>
  <si>
    <t>3-4</t>
  </si>
  <si>
    <t>1-2</t>
  </si>
  <si>
    <t>Project Management</t>
  </si>
  <si>
    <t>Complexity Ratings</t>
  </si>
  <si>
    <t>Rater override:</t>
  </si>
  <si>
    <t>K</t>
  </si>
  <si>
    <t>L</t>
  </si>
  <si>
    <t>Candidate Name:</t>
  </si>
  <si>
    <t>Level:</t>
  </si>
  <si>
    <t>Domain:</t>
  </si>
  <si>
    <t>4.5.2 Requirements and objectives
4.5.3 Scope
4.5.13 Change and transformation
4.5.14 Select and balance</t>
  </si>
  <si>
    <t>4.5.4 Time
4.5.5 Organisation and information
4.5.6 Quality
4.5.10 Plan and control</t>
  </si>
  <si>
    <t>5.5.2 Benefits and objectives
5.5.3 Scope
5.5.13 Change and transformation
5.5.14 Select and balance</t>
  </si>
  <si>
    <t>6.5.2 Benefits
6.5.3 Scope
6.5.13 Change and transformation
6.5.14 Select and balance</t>
  </si>
  <si>
    <t>4.5.11 Risk and opportunity</t>
  </si>
  <si>
    <t>5.5.11 Risk and opportunity</t>
  </si>
  <si>
    <t>6.5.11 Risk and opportunity</t>
  </si>
  <si>
    <t>4.5.7 Finance
4.5.8 Resources
4.5.9 Procurement</t>
  </si>
  <si>
    <t>4.3.1 Strategy
4.5.1 Project design
4.5.12 Stakeholders</t>
  </si>
  <si>
    <t>4.3.2 Governance, structures and processes
4.3.3 Compliance, standards and regulations</t>
  </si>
  <si>
    <t>4.3.4 Power and interest
4.3.5 Culture and values</t>
  </si>
  <si>
    <t>4.4.1 Self-reflection and self-management
4.4.2 Personal integrity and reliability
4.4.4 Relations and engagement
4.4.5 Leadership
4.4.6 Teamwork</t>
  </si>
  <si>
    <t>4.4.8 Resourcefulness
4.4.10 Results orientation</t>
  </si>
  <si>
    <t>4.4.3 Personal communication
4.4.7 Conflict and crisis
4.4.9 Negotiation</t>
  </si>
  <si>
    <t>5.5.4 Time
5.5.5 Organisation and information
5.5.6 Quality
5.5.10 Plan and control</t>
  </si>
  <si>
    <t>5.5.7 Finance
5.5.8 Resources
5.5.9 Procurement and partnership</t>
  </si>
  <si>
    <t>5.3.1 Strategy
5.5.1 Program design
5.5.12 Stakeholders</t>
  </si>
  <si>
    <t>5.3.2 Governance, structures and processes
5.3.3 Compliance, standards and regulations</t>
  </si>
  <si>
    <t>5.3.4 Power and interest
5.3.5 Culture and values</t>
  </si>
  <si>
    <t>5.4.1 Self-reflection and self-management
5.4.2 Personal integrity and reliability
5.4.4 Relations and engagement
5.4.5 Leadership
5.4.6 Teamwork</t>
  </si>
  <si>
    <t>5.4.8 Resourcefulness
5.4.10 Results orientation</t>
  </si>
  <si>
    <t>5.4.3 Personal communication
5.4.7 Conflict and crisis
5.4.9 Negotiation</t>
  </si>
  <si>
    <t>6.5.4 Time
6.5.5 Organisation and information
6.5.6 Quality
6.5.10 Plan and control</t>
  </si>
  <si>
    <t>6.5.7 Finance
6.5.8 Resources
6.5.9 Procurement</t>
  </si>
  <si>
    <t>6.3.1 Strategy
6.5.1 Portfolio design
6.5.12 Stakeholders</t>
  </si>
  <si>
    <t>6.3.2 Governance, structures and processes
6.3.3 Compliance, standards and regulations</t>
  </si>
  <si>
    <t>6.3.4 Power and interest
6.3.5 Culture and values</t>
  </si>
  <si>
    <t>6.4.1 Self-reflection and self-management
6.4.2 Personal integrity and reliability
6.4.4 Relations and engagement
6.4.5 Leadership
6.4.6 Teamwork</t>
  </si>
  <si>
    <t>6.4.8 Resourcefulness
6.4.10 Results orientation</t>
  </si>
  <si>
    <t>6.4.3 Personal communication
6.4.7 Conflict and crisis
6.4.9 Negotiation</t>
  </si>
  <si>
    <t>Assessor Name:</t>
  </si>
  <si>
    <t>Cand</t>
  </si>
  <si>
    <t>Ass'r</t>
  </si>
  <si>
    <t>x</t>
  </si>
  <si>
    <t>Date Completed:</t>
  </si>
  <si>
    <t>Coverage</t>
  </si>
  <si>
    <t>Modulo per Complexity Rating</t>
  </si>
  <si>
    <t>Project</t>
  </si>
  <si>
    <t>certificazioneipma@animp.it</t>
  </si>
  <si>
    <t xml:space="preserve"> </t>
  </si>
  <si>
    <t>Valori di Complessità attesi</t>
  </si>
  <si>
    <t>Domande o Problemi?</t>
  </si>
  <si>
    <t>Indicatori di Complessità</t>
  </si>
  <si>
    <t xml:space="preserve">Vi sono 10 indicatori di complessita'. La descrizione completa di ciascun indicatore e'  inclusa in ogni foglio di lavoro. Gli indicatori di complessita' sono gli stessi per progetti, programmi e portafogli.
</t>
  </si>
  <si>
    <t>Sottoindicatori di Complessità</t>
  </si>
  <si>
    <t>1.  Informazioni Generali</t>
  </si>
  <si>
    <t xml:space="preserve">2.  Istruzioni per la Compilazione </t>
  </si>
  <si>
    <t>Informazioni Generali</t>
  </si>
  <si>
    <t>Da dove partire</t>
  </si>
  <si>
    <t>Foglio "Rating definiti dal Candidato"</t>
  </si>
  <si>
    <t xml:space="preserve"> Obiettivi e valutazione dei risultati  ( complessita' legata al prodotto): questo indicatore riguarda la complessita' che  si origina da obiettivi, traguardi, requisiti e aspettative  vaghi, impegnativi e mutuamente in conflitto. </t>
  </si>
  <si>
    <t>Processi, metodi, strumenti e tecniche ( complessita' legata al processo ) : questo indicatore copre la complessita' legata al numero di compiti, assunzioni, vincoli e le loro interdipendenze; i processi e i requisiti del processo di qualita', il team e la struttura di comunicazione e la disponibilita' di metodi di supporto  a strumenti e tecniche.</t>
  </si>
  <si>
    <t>Le risorse comprendono le finanze( complessita' legata ai dati di ingresso). Questo indicatore copre le complessita'  legate all'acquisizione ed al mantenimento dei necessari budget ( stime ) ( da fonti diverse possibilmente ) : la diversita' o la  mancanza di disponibilita' di risorse ( umane e non ) , ed i processi e le attivita' per gestire gli aspetti finanziari e del personale, acquisti compresi.</t>
  </si>
  <si>
    <t>Rischi e opportunita' ( complessita' legata al rischio  ): questo indicatore copre la complessita' legata ai profili di rischio ed ai livelli di incertezza di progetto, programma, portafoglio e delle iniziative che da questi dipendono.</t>
  </si>
  <si>
    <t>Parti interessate e integrazione ( complessita'' legata alla strategia ):  questo indicatore copre l'influenza della strategia formale da parte delle organizzazioni sostenitrici e gli standard, le regole, le strategie e le politiche informali in grado di infuenzare il progetto, programma o portafoglio. Altri fattori possono includere l'importanza dei prodotti per l'organizzazione, la misura dell'accordo tra le parti interessate; il potere informale; interessi e resistenze che circondano il progetto, programma, portafoglio ed ogni requisito legale.</t>
  </si>
  <si>
    <t>Relazioni con le organizzazioni permanenti ( complessita' legata alla organizzazione ) : questo indicatore riguarda l'ammontare e la inter-relazionalita' delle interfacce di progetto, programma o portafoglio con i sistemi, le strutture , la reportistica ed i processi decisionali dell'organizzazione.</t>
  </si>
  <si>
    <t>Guida, lavoro di squadra e decisioni ( complessita' legata alla squadra di progetto): questo indicatore copre i requisiti di gestione e guida dall'interno del progetto, programma o portafoglio. Questo indicatore punta sulla  complessita' generata dalla relazione con la squadra di progetto e la sua maturita' da cui visione, guida e conduzione che la squadra ha necessita' di produrre.</t>
  </si>
  <si>
    <t>Contesto sociale e culturale ( complessita' socio-culturale ): questo indicatore riguarda la complessita' che risulta dalle dinamiche socio-culturali. Queste possono includere interfacce con partecipanti, parti interessate o organizzazioni con differenti formazioni socio-culturali oppure dover trattare con gruppi di progetto distribuiti.</t>
  </si>
  <si>
    <t>Grado di innovazione e condizioni generali ( complessita' legata alla innovazione ): questo indicatore si riferisce.  alla complessita' originata dal livello di innovazione tecnologica del progetto,  programma,  o portafoglio.Questo indicatore puo' focalizzarsi sull'apprendimento e sulla abbondanza di risorse associata necessaria per innovare e/o lavorare con risultati, approcci, processi, strumenti  e/o metodi poco  familiari.</t>
  </si>
  <si>
    <t>Richiesta di coordinamento ( complessita' legata all' autonomia ): questo indicatore copre la quantita' di autonomia e responsabilita' che e' stata data o  che e' stata presa/mostrata dal responsabile di progetto, programma o portafoglio.Questo indicatore si concentra sul coordinamento, la comunicazione , la promozione e la difesa degli interessi di progetto ,programma  o portafoglio verso gli altri.</t>
  </si>
  <si>
    <t>Ratings Candidato</t>
  </si>
  <si>
    <t>Tutti i livelli, tutti i domini</t>
  </si>
  <si>
    <t>Nome Candidato:</t>
  </si>
  <si>
    <t>Data di compilazione</t>
  </si>
  <si>
    <t>Molto basso = 1; Basso = 2; Alto = 3; Molto Alto = 4</t>
  </si>
  <si>
    <t>Livello:</t>
  </si>
  <si>
    <t>Dominio:</t>
  </si>
  <si>
    <t>Identificativo Progetto, Programma o Portafoglio (Come denominato nell'Application Form)</t>
  </si>
  <si>
    <t>4.5.2 Requisiti e obiettivi
4.5.3 Ambito
4.5.13 Cambiamento e trasformazione
4.5.14 Select and balance</t>
  </si>
  <si>
    <t>4.5.4 Tempo
4.5.5 Organizzazione e informazione
4.5.6 Qualità
4.5.10 Pianificazione e controllo</t>
  </si>
  <si>
    <t>4.5.7 Gestione Economico Finanziaria
4.5.8 Risorse
4.5.9 Approvvigionamenti e Partnership</t>
  </si>
  <si>
    <t>4.5.11 Rischi e opportunità</t>
  </si>
  <si>
    <t>4.3.1 Strategia
4.5.1 Impostazione del Progetto
4.5.12 Stakeholder</t>
  </si>
  <si>
    <t>4.3.2 Governance, strutture e processi
4.3.3 Conformità, standard e norme</t>
  </si>
  <si>
    <t>4.3.4 Poteri e interessi
4.3.5 Cultura e valori</t>
  </si>
  <si>
    <t>4.4.1 Autodisciplina
4.4.2 Integrità personale e affidabilità
4.4.4 Relazioni e coinvolgimento
4.4.5 Leadership
4.4.6 Lavoro di squadra</t>
  </si>
  <si>
    <t>4.4.8 Ingegnosità e intraprendenza
4.4.10 Orientamento ai risultati</t>
  </si>
  <si>
    <t>4.4.3 Comunicazione personale
4.4.7 Conflitti e crisi
4.4.9 Negoziazione</t>
  </si>
  <si>
    <t xml:space="preserve">Note, commenti, evidenze (campo opzionale a disposizione del candidato) </t>
  </si>
  <si>
    <t>Elementi di Competenze collegati</t>
  </si>
  <si>
    <t>Media Complessiva</t>
  </si>
  <si>
    <t xml:space="preserve">Adeguato al livello richiesto?   </t>
  </si>
  <si>
    <t>Valore minimo per il livello richiesto:</t>
  </si>
  <si>
    <t>Nome Assessor:</t>
  </si>
  <si>
    <t xml:space="preserve">Note, commenti, evidenze (campo opzionale a disposizione dell'assessor) </t>
  </si>
  <si>
    <t xml:space="preserve">Questo modello viene impiegato da Candidati e Valutatori per determinare il livello di complessita' gestionale dei progetti, programmi, e portafogli impiegati quali esperienza qualificante
</t>
  </si>
  <si>
    <t xml:space="preserve">Se avete domande riguardo a questo modello, o problemi nell'utilizzo, scrivere all'indirizzo mail
</t>
  </si>
  <si>
    <t xml:space="preserve">Il foglio di lavoro calcolera' il valore medio per ogni indicatore di complessita'. Se pensate che la media sia:
         - Imprecisa, inserite il vostro punteggio nella cella chiamata " Rater Override "
         - Accurata, andate all' indicatore successivo. 
</t>
  </si>
  <si>
    <t>Chiarezza di benefici,  obiettivi, requisiti, aspettative e criteri di successo.</t>
  </si>
  <si>
    <t>Sfida per il raggiungimento di benefici, obiettivi, requisiti, aspettative e criteri di successo.</t>
  </si>
  <si>
    <t>Conflitto tra obiettivi, requisiti, aspettative e criteri di successo</t>
  </si>
  <si>
    <t>Stabilita' di assunzioni e vincoli.</t>
  </si>
  <si>
    <t>Chiarezza delle priorita.'</t>
  </si>
  <si>
    <t>Stabilita' di benefici, obiettivi, requisiti, aspettative e criteri di successo.</t>
  </si>
  <si>
    <t>Chiarezza dei benefici.</t>
  </si>
  <si>
    <t>Interdipendenza dei benefici</t>
  </si>
  <si>
    <t>Quantita' di cambiamento culturale e comportamentale incluso nella finalita' del progetto.</t>
  </si>
  <si>
    <t>Topologia del Programma.</t>
  </si>
  <si>
    <t>Processo di passaggio alla fase operativa</t>
  </si>
  <si>
    <t>Percentuale di compiti con i maggiori vincoli o assunzioni</t>
  </si>
  <si>
    <t>Disponibilita' di metodi, strumenti e tecniche collaudati.</t>
  </si>
  <si>
    <t>Disponibilita' di fondi a livello di progetto</t>
  </si>
  <si>
    <t>Disponibilita' di personale qualificato.</t>
  </si>
  <si>
    <t>Disponibilita' di altre risorse.</t>
  </si>
  <si>
    <t>Numero delle differenti discipline tecniche  coinvolte</t>
  </si>
  <si>
    <t>Numero di entita' organizzative indipendenti ( differenti Responsabili )</t>
  </si>
  <si>
    <t>Dimensione rispetto ad altri progetti eseguiti  dall'organizzazione</t>
  </si>
  <si>
    <t>Probabilita' che gli obiettivi di progetto vengano raggiunti.</t>
  </si>
  <si>
    <t>Confidenza nelle stime di costi e durata.</t>
  </si>
  <si>
    <t>Controllo del PM sugli acquisti.</t>
  </si>
  <si>
    <t>Percentuale di risposte ai rischi di progetto entro il controllo del project manager.</t>
  </si>
  <si>
    <t>Percentuale dei margini di progetto utilizzabile dal PM per gestire le risposte ai rischi.</t>
  </si>
  <si>
    <t>Percentuale di rischi di progetto ad alta probabilita'</t>
  </si>
  <si>
    <t>Percentuale di rischi di progetto ad alto impatto.</t>
  </si>
  <si>
    <t>Percentuale. di rischi di progetto con risposte certe e affidabili.</t>
  </si>
  <si>
    <t>Percentuale di rischi di progetto che richiedono risposte immmediate.</t>
  </si>
  <si>
    <t>Numero di parti interessate individuali, attive, chiaramente identificate.</t>
  </si>
  <si>
    <t>Numero di gruppi di parti interessate ben definiti..</t>
  </si>
  <si>
    <t>Stabilita' di parti interessate individuali e a gruppi</t>
  </si>
  <si>
    <t>Ubicazione di parti interessate individuali e a gruppi.</t>
  </si>
  <si>
    <t>Livello di interesse pubblico.</t>
  </si>
  <si>
    <t>Accordo delle parti interessate circa i benefici attesi.</t>
  </si>
  <si>
    <t>Accordo delle parti interessate circa i benefici dichiarati.</t>
  </si>
  <si>
    <t>Relazioni tra il PM e le parti interessate</t>
  </si>
  <si>
    <t>Presenza di vincoli legislativi o normativi.</t>
  </si>
  <si>
    <t>Interfacce di progetto con i sistemi dell'organizzazione</t>
  </si>
  <si>
    <t>Interfacce di progetto con le strutture dell'organizzazione</t>
  </si>
  <si>
    <t>Interfacce di progetto con la reportistica dell' organizzazione</t>
  </si>
  <si>
    <t>Interfacce di progetto con i processi decisionali dell'organizzazione</t>
  </si>
  <si>
    <t>Approvazione delle necessita'  pianificate</t>
  </si>
  <si>
    <t>Approvazione delle necessita' impreviste</t>
  </si>
  <si>
    <t>L'organizzazione permanente ha completato con successo progetti simili</t>
  </si>
  <si>
    <t xml:space="preserve">Impatto del progetto sulle  operazioni correnti dell'organizzazione </t>
  </si>
  <si>
    <t>Numero di siti attivi posti a piu' di due ore di distanza</t>
  </si>
  <si>
    <t>Range fusi orari con parti interessate attive.</t>
  </si>
  <si>
    <t>Numero di fusi orari con parti interessate attive.</t>
  </si>
  <si>
    <t>Percentuale del personale co-localizzate</t>
  </si>
  <si>
    <t>Percentuale del personale assegnato a tempo pieno.</t>
  </si>
  <si>
    <t>Numero di gruppi culturali distinti con piu' del 20% del personale.</t>
  </si>
  <si>
    <t>Numero di gruppi culturali distinti rapppresentati da parti interessate chiave.</t>
  </si>
  <si>
    <t>Media degli anni trascorsi nel ruolo corrente per i membri della  squadra di progetto.</t>
  </si>
  <si>
    <t>Livello di. fiducia all'interno della squadra di progetto</t>
  </si>
  <si>
    <t>Pratiche di governance</t>
  </si>
  <si>
    <t>Livello di competenza dei team member con un ruolo non manageriale</t>
  </si>
  <si>
    <t>Processi tecnici.</t>
  </si>
  <si>
    <t>Metodi tecnici.</t>
  </si>
  <si>
    <t>Strumenti tecnici ( progettazione o consegna )</t>
  </si>
  <si>
    <t>Fase del ciclo di vita del prodotto</t>
  </si>
  <si>
    <t>Livello di autonomia che il Responsabile di  progetto ha nel coordinamento del progetto.</t>
  </si>
  <si>
    <t>Livello di autonomia che il Responsabile di progetto ha nel promuovere il progetto.</t>
  </si>
  <si>
    <t>Livello di autonomia che il Responsabile di progetto ha nel difendere il progetto.</t>
  </si>
  <si>
    <t>Ratings di dettaglio</t>
  </si>
  <si>
    <t xml:space="preserve"> Indicatori e sottoindicatori della complessità</t>
  </si>
  <si>
    <t>Nome Candidato</t>
  </si>
  <si>
    <t>Applicazione per il Livello</t>
  </si>
  <si>
    <t>Identificativo Progetto (Come denominato nell'Application Form)</t>
  </si>
  <si>
    <t>Note, commenti, evidenze (campo opzionale a disposizione del candidato)</t>
  </si>
  <si>
    <t>Media arrotondata dei ratings di dettaglio indicati:</t>
  </si>
  <si>
    <t>Ratings override:</t>
  </si>
  <si>
    <t>Riepilogo Ratings</t>
  </si>
  <si>
    <t>Indicatore</t>
  </si>
  <si>
    <t>Basso
(2)</t>
  </si>
  <si>
    <t>Alto
(3)</t>
  </si>
  <si>
    <t>Quasi tutti chiari</t>
  </si>
  <si>
    <t>Molti chiari</t>
  </si>
  <si>
    <t>Alcuni chiari</t>
  </si>
  <si>
    <t>Quasi tutti raggiunti</t>
  </si>
  <si>
    <t>Molti raggiunti</t>
  </si>
  <si>
    <t>Alcuni raggiunti</t>
  </si>
  <si>
    <t>Pochi raggiunti</t>
  </si>
  <si>
    <t>Pochi chiari</t>
  </si>
  <si>
    <t>Quasi tutti allineati</t>
  </si>
  <si>
    <t>Molti allineati</t>
  </si>
  <si>
    <t>Alcuni allineati</t>
  </si>
  <si>
    <t>Pochi allineati</t>
  </si>
  <si>
    <t>Quasi tutti gli stessi</t>
  </si>
  <si>
    <t>Molti sono gli stessi</t>
  </si>
  <si>
    <t>Solo alcuni sono gli stessi</t>
  </si>
  <si>
    <t>Molto basso</t>
  </si>
  <si>
    <t>Basso</t>
  </si>
  <si>
    <t>Alto</t>
  </si>
  <si>
    <t>Molto alto</t>
  </si>
  <si>
    <t>Alcuni</t>
  </si>
  <si>
    <t>Un numero significativo</t>
  </si>
  <si>
    <t>Molto pochi</t>
  </si>
  <si>
    <t>E' il focus principale</t>
  </si>
  <si>
    <t>Logiche semplici, pochi vincoli</t>
  </si>
  <si>
    <t>Logiche semplici, molti vincoli</t>
  </si>
  <si>
    <t>Logiche complesse, pochi vincoli</t>
  </si>
  <si>
    <t>Logiche complesse, molti vincoli</t>
  </si>
  <si>
    <t>Semplice</t>
  </si>
  <si>
    <t>Qualche sfida</t>
  </si>
  <si>
    <t>Molto sfidante</t>
  </si>
  <si>
    <t>Estremamente sfidante</t>
  </si>
  <si>
    <t>Requisiti della reportistica per la qualita'.</t>
  </si>
  <si>
    <t>Per nulla stringenti</t>
  </si>
  <si>
    <t>Stringenti</t>
  </si>
  <si>
    <t>Molto stringenti</t>
  </si>
  <si>
    <t>Poco stringenti</t>
  </si>
  <si>
    <t>Sempre garantiti</t>
  </si>
  <si>
    <t>Garantiti per la maggior parte</t>
  </si>
  <si>
    <t>Garantiti in parte</t>
  </si>
  <si>
    <t>Poco garantiti</t>
  </si>
  <si>
    <t>Di regola garantiti</t>
  </si>
  <si>
    <t>Totale</t>
  </si>
  <si>
    <t>Esteso</t>
  </si>
  <si>
    <t>Moderato</t>
  </si>
  <si>
    <t>Limitato</t>
  </si>
  <si>
    <t>Pochi cambiamenti</t>
  </si>
  <si>
    <t>Alcuni cambiamenti</t>
  </si>
  <si>
    <t>Molti cambiamenti</t>
  </si>
  <si>
    <t>Cambiamenti continui</t>
  </si>
  <si>
    <t>Interno</t>
  </si>
  <si>
    <t>in prevalenza interno</t>
  </si>
  <si>
    <t>Qualche esterno</t>
  </si>
  <si>
    <t>Molti esterni</t>
  </si>
  <si>
    <t>Locale</t>
  </si>
  <si>
    <t>Regionale</t>
  </si>
  <si>
    <t>Nationale</t>
  </si>
  <si>
    <t>Poco o nulla</t>
  </si>
  <si>
    <t>Aperto</t>
  </si>
  <si>
    <t>Cordiale</t>
  </si>
  <si>
    <t>Freddo</t>
  </si>
  <si>
    <t>Estraneo</t>
  </si>
  <si>
    <t>Nessuno</t>
  </si>
  <si>
    <t>Pochi</t>
  </si>
  <si>
    <t>Qualcuno</t>
  </si>
  <si>
    <t>Molti</t>
  </si>
  <si>
    <t>Alcune definite</t>
  </si>
  <si>
    <t>Alcune dinamiche</t>
  </si>
  <si>
    <t>Molte dinamiche</t>
  </si>
  <si>
    <t xml:space="preserve">Quasi tutte definite </t>
  </si>
  <si>
    <t xml:space="preserve">Quasi tutte ben definite </t>
  </si>
  <si>
    <t xml:space="preserve">Molte ben definite </t>
  </si>
  <si>
    <t xml:space="preserve">Poche ben definite </t>
  </si>
  <si>
    <t xml:space="preserve">Alcune ben definite </t>
  </si>
  <si>
    <t>Quasi tutte ben note</t>
  </si>
  <si>
    <t>Molte ben note</t>
  </si>
  <si>
    <t>Molte sconosciute</t>
  </si>
  <si>
    <t>Quasi tutte sconosciute</t>
  </si>
  <si>
    <t>Maturità</t>
  </si>
  <si>
    <t>Crescita</t>
  </si>
  <si>
    <t>Lancio</t>
  </si>
  <si>
    <t>Ricerca</t>
  </si>
  <si>
    <t>Molto basso (1)</t>
  </si>
  <si>
    <t>Molto Alto (4)</t>
  </si>
  <si>
    <t>Finalità del  Modulo</t>
  </si>
  <si>
    <t>Modulo per Valutazione Complessità</t>
  </si>
  <si>
    <t xml:space="preserve">Dovete fornire valori di complessita' individuali per ciascuno dei progetti, programmi o portafogli impiegati per supportare la vostra domanda, indicati  nel documento Executive Summary Report. I livelli di complessita' per ciascuno di essi devono raggiungere o superare il livello minimo di complessita' richiesto per il livello  per cui state applicando (si veda in basso i Valori di Competenza attesi).
Considerate che il punteggio di complessita' mostrato nel Modulo Executive Summary Report deve corrispondere a quello calcolato nel presente modulo. 
</t>
  </si>
  <si>
    <t>Foglio  "Dettagli Progetti"</t>
  </si>
  <si>
    <t>Per poter attribuire  il punteggi di 1, 2, 3,  o 4 è necessario leggere per ciascun sottoindicatore le relative descrizioni. Inserite il valore appropriato per ciascuna  voce in quella riga. Se non siete sicuri, o se quel sottoindicatore non e' applicabile, lasciate la cella in bianco.</t>
  </si>
  <si>
    <t>Foglio "Rating definiti dagli Assessors"</t>
  </si>
  <si>
    <t>Non deve essere compilato dal candidato.</t>
  </si>
  <si>
    <t>E' utilizzato dagli Assessors per la revisione della documentazione presentata dal candidato</t>
  </si>
  <si>
    <t>Un progetto per essere candidabile al Livello C deve raggiungere un rating di complessità almeno pari a 1,6</t>
  </si>
  <si>
    <t>Un progetto  per essere candidabile al Livello B deve raggiungere un rating di complessità  almeno pari a  2,5</t>
  </si>
  <si>
    <t>Un progetto  per essere candidabile al Livello A deve raggiungere un rating di complessità almeno pari a 3,2</t>
  </si>
  <si>
    <t>Foglio "Esempio- Rating Candidato"</t>
  </si>
  <si>
    <t>Questo foglio ha solo scopo di esempio. L'Ente di Certificazione non esamierà questo foglio.</t>
  </si>
  <si>
    <t>Il foglio è a disposizione del candidato per simulazioni/familiarizzazione</t>
  </si>
  <si>
    <t>Le colonne principali sono indicate da A ad L e corrispondono alle medesime colonne indicate nel foglio "Dettagli Progetti". Questo foglio ha la funzione di riepilogare per ciascuna colonna il valore dell'inidcatore di complessità calcolato con il foglio "Dettagli Progetti"</t>
  </si>
  <si>
    <t>Copiate dal foglio "Dettagli Progetti" per ciascun indicatore il valore riportato nel campo " Media arrotondata dei ratings di dettaglio indicati" nel corrispondente indicatore del foglio "Rating definiti dal Candidato"</t>
  </si>
  <si>
    <t>Completata questa operazione per ciascuno dei progetti per i quali state valutando la complessità avrete ottenuto il valore complessiva della complessità di ciascun progetto</t>
  </si>
  <si>
    <t>A questo punto avrete una indicazione se il progetto soddisfa i requisiti richiesti per il livello per il quale si sta applicando. Come ultima operazione Inserite il punteggio finale di complessita' per ciascun progetto nel campo del Modulo "Executive Summary Report" denominato "Punteggio di complessità"</t>
  </si>
  <si>
    <t>Version</t>
  </si>
  <si>
    <t xml:space="preserve">Nome Modulo </t>
  </si>
  <si>
    <t>MC Modulo Valutazione Complessità Progetti</t>
  </si>
  <si>
    <t xml:space="preserve">Se è la prima volta che compilate questo modulo  per valutare la complessita'  gestionale impiegando l'approccio IPMA,  dovreste cominciare l’autovalutazione dal  foglio "Dettagli Progetti"" </t>
  </si>
  <si>
    <t>I sotto-indicatori di complessita' sono descritti nel foglio "Dettagli Progetto". Il loro obiettivo è quello di aiutare il candidato a definire la complessità tramite degli elementi di dettaglio che hanno caratterizzati i  progetti da egli gestiti</t>
  </si>
  <si>
    <t>Una volta completatata la compilazione della sezione "Dettagli Progetti" avrete ottenuto il rating di complessità di ciascun indicatore. Potete a questo punto procedere riportando nel  foglio riepilogativo “Rating definiti dal Candidato” i valori ottenuti dai "Dettagli Progetti".</t>
  </si>
  <si>
    <t xml:space="preserve"> Inserite il vostro nome, la data, il livello per cui state applicando ( A, B,  C ) e selezionate il dominio "Project" nello spazio fornito in testa al foglio di lavoro"Rating Definiti dal Candidato"</t>
  </si>
  <si>
    <t>Criteri per l'assegnazione di un rating:</t>
  </si>
  <si>
    <t>Gli stessi sono pochi</t>
  </si>
  <si>
    <t xml:space="preserve">Percentuale di rischi di progetto epistemici rispetto a quelli aleatori </t>
  </si>
  <si>
    <t>Molto Basso</t>
  </si>
  <si>
    <t>Numero di lingue comunemente usato nelle comunicazioni formali di progetto.</t>
  </si>
  <si>
    <t>Numero di lingue comunemente usato nelle comunicazioni informali di progetto.</t>
  </si>
  <si>
    <t>Inferiore al 50%</t>
  </si>
  <si>
    <t>Percentuale del management team che ha lavorato in precedenza con questo Project Manager.</t>
  </si>
  <si>
    <t>Inferiore ad 1</t>
  </si>
  <si>
    <t>v1.1 del 03.10.2018</t>
  </si>
  <si>
    <t>Le colonne sono indicate  con le lettere da A ad L. Ciascuna colonna si riferisce ad uno dei progetti illustrati nell'application form. Si suggerisce di sostituire le lettere con i nomi progetti utilizzati nell'eapplication form.  Inserite i  vostri punteggi per la voce "A" sulla vostra domanda alla colonna denominata "A" del modello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</si>
</sst>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yy;@"/>
    <numFmt numFmtId="166" formatCode="yyyy/mm/dd;@"/>
  </numFmts>
  <fonts count="26" x14ac:knownFonts="1">
    <font>
      <sz val="10"/>
      <color theme="1"/>
      <name val="Calibri"/>
      <family val="2"/>
    </font>
    <font>
      <sz val="10"/>
      <color theme="1"/>
      <name val="Calibri"/>
      <family val="2"/>
    </font>
    <font>
      <sz val="11"/>
      <color theme="1"/>
      <name val="Arial"/>
    </font>
    <font>
      <i/>
      <sz val="11"/>
      <color theme="1"/>
      <name val="Arial"/>
    </font>
    <font>
      <b/>
      <sz val="16"/>
      <name val="Arial"/>
    </font>
    <font>
      <b/>
      <sz val="14"/>
      <name val="Arial"/>
    </font>
    <font>
      <u/>
      <sz val="10"/>
      <color theme="10"/>
      <name val="Calibri"/>
      <family val="2"/>
    </font>
    <font>
      <u/>
      <sz val="10"/>
      <color theme="11"/>
      <name val="Calibri"/>
      <family val="2"/>
    </font>
    <font>
      <b/>
      <sz val="18"/>
      <name val="Arial"/>
    </font>
    <font>
      <b/>
      <sz val="10"/>
      <color theme="1"/>
      <name val="Arial"/>
    </font>
    <font>
      <sz val="8"/>
      <name val="Calibri"/>
      <family val="2"/>
    </font>
    <font>
      <sz val="10"/>
      <color theme="1"/>
      <name val="Cambria"/>
      <scheme val="minor"/>
    </font>
    <font>
      <sz val="12"/>
      <color theme="1"/>
      <name val="Cambria"/>
      <family val="2"/>
      <scheme val="minor"/>
    </font>
    <font>
      <u/>
      <sz val="12"/>
      <color theme="10"/>
      <name val="Cambria"/>
      <family val="2"/>
      <scheme val="minor"/>
    </font>
    <font>
      <sz val="10"/>
      <name val="Verdana"/>
    </font>
    <font>
      <sz val="10"/>
      <color theme="1"/>
      <name val="Arial"/>
    </font>
    <font>
      <sz val="9"/>
      <color theme="1"/>
      <name val="Arial"/>
    </font>
    <font>
      <sz val="10"/>
      <color theme="2"/>
      <name val="Arial"/>
    </font>
    <font>
      <sz val="11"/>
      <color theme="2"/>
      <name val="Arial"/>
    </font>
    <font>
      <b/>
      <i/>
      <sz val="14"/>
      <color theme="3"/>
      <name val="Arial"/>
    </font>
    <font>
      <b/>
      <sz val="8"/>
      <color theme="1"/>
      <name val="Calibri"/>
      <scheme val="major"/>
    </font>
    <font>
      <b/>
      <i/>
      <sz val="9"/>
      <color rgb="FFFF0000"/>
      <name val="Calibri"/>
      <scheme val="major"/>
    </font>
    <font>
      <sz val="10"/>
      <color theme="1"/>
      <name val="Times New Roman"/>
    </font>
    <font>
      <sz val="10"/>
      <name val="Arial"/>
    </font>
    <font>
      <sz val="10"/>
      <color rgb="FFFF0000"/>
      <name val="Arial"/>
    </font>
    <font>
      <b/>
      <sz val="18"/>
      <color rgb="FFE00012"/>
      <name val="Arial"/>
    </font>
  </fonts>
  <fills count="6">
    <fill>
      <patternFill patternType="none"/>
    </fill>
    <fill>
      <patternFill patternType="gray125"/>
    </fill>
    <fill>
      <patternFill patternType="solid">
        <fgColor theme="5"/>
        <bgColor indexed="64"/>
      </patternFill>
    </fill>
    <fill>
      <patternFill patternType="solid">
        <fgColor theme="0" tint="-4.9989318521683403E-2"/>
        <bgColor indexed="64"/>
      </patternFill>
    </fill>
    <fill>
      <patternFill patternType="solid">
        <fgColor theme="6"/>
        <bgColor indexed="64"/>
      </patternFill>
    </fill>
    <fill>
      <patternFill patternType="solid">
        <fgColor theme="7"/>
        <bgColor indexed="64"/>
      </patternFill>
    </fill>
  </fills>
  <borders count="17">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381">
    <xf numFmtId="0" fontId="0" fillId="0" borderId="0"/>
    <xf numFmtId="0" fontId="2" fillId="0" borderId="0">
      <alignment horizontal="left" vertical="center"/>
    </xf>
    <xf numFmtId="0" fontId="6" fillId="0" borderId="0" applyNumberFormat="0" applyFill="0" applyBorder="0" applyAlignment="0" applyProtection="0"/>
    <xf numFmtId="0" fontId="7" fillId="0" borderId="0" applyNumberFormat="0" applyFill="0" applyBorder="0" applyAlignment="0" applyProtection="0"/>
    <xf numFmtId="0" fontId="8" fillId="0" borderId="0">
      <alignment horizontal="center" vertical="center" wrapText="1"/>
    </xf>
    <xf numFmtId="0" fontId="4" fillId="0" borderId="0">
      <alignment vertical="center"/>
    </xf>
    <xf numFmtId="0" fontId="5" fillId="0" borderId="0">
      <alignment vertical="center"/>
    </xf>
    <xf numFmtId="0" fontId="3" fillId="0" borderId="0">
      <alignment horizontal="justify" vertical="center"/>
    </xf>
    <xf numFmtId="0" fontId="9" fillId="0" borderId="0">
      <alignment horizontal="center"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2" fillId="0" borderId="0"/>
    <xf numFmtId="0" fontId="13" fillId="0" borderId="0" applyNumberFormat="0" applyFill="0" applyBorder="0" applyAlignment="0" applyProtection="0"/>
    <xf numFmtId="0" fontId="14"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5" fillId="0" borderId="0">
      <alignment horizontal="left"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61">
    <xf numFmtId="0" fontId="0" fillId="0" borderId="0" xfId="0"/>
    <xf numFmtId="0" fontId="4" fillId="0" borderId="0" xfId="5">
      <alignment vertical="center"/>
    </xf>
    <xf numFmtId="0" fontId="11" fillId="0" borderId="0" xfId="27" applyFont="1" applyAlignment="1">
      <alignment horizontal="left" vertical="center"/>
    </xf>
    <xf numFmtId="0" fontId="11" fillId="0" borderId="0" xfId="27" applyFont="1" applyAlignment="1">
      <alignment wrapText="1"/>
    </xf>
    <xf numFmtId="0" fontId="2" fillId="0" borderId="0" xfId="1" applyAlignment="1">
      <alignment horizontal="center" vertical="center" wrapText="1"/>
    </xf>
    <xf numFmtId="0" fontId="9" fillId="0" borderId="0" xfId="8">
      <alignment horizontal="center" vertical="center"/>
    </xf>
    <xf numFmtId="0" fontId="15" fillId="0" borderId="0" xfId="45">
      <alignment horizontal="left" vertical="center"/>
    </xf>
    <xf numFmtId="0" fontId="15" fillId="0" borderId="0" xfId="45" applyAlignment="1">
      <alignment horizontal="center" vertical="center"/>
    </xf>
    <xf numFmtId="0" fontId="15" fillId="0" borderId="0" xfId="45" applyAlignment="1">
      <alignment horizontal="center" vertical="center" wrapText="1"/>
    </xf>
    <xf numFmtId="0" fontId="4" fillId="0" borderId="0" xfId="5" applyAlignment="1">
      <alignment horizontal="center" vertical="top"/>
    </xf>
    <xf numFmtId="0" fontId="15" fillId="0" borderId="0" xfId="45" applyAlignment="1">
      <alignment horizontal="center" vertical="top"/>
    </xf>
    <xf numFmtId="49" fontId="15" fillId="0" borderId="0" xfId="45" applyNumberFormat="1" applyAlignment="1">
      <alignment horizontal="center" vertical="center" wrapText="1"/>
    </xf>
    <xf numFmtId="0" fontId="9" fillId="0" borderId="0" xfId="8" applyAlignment="1">
      <alignment horizontal="right" vertical="center"/>
    </xf>
    <xf numFmtId="0" fontId="2" fillId="0" borderId="0" xfId="1" applyAlignment="1">
      <alignment horizontal="right" vertical="center"/>
    </xf>
    <xf numFmtId="0" fontId="2" fillId="0" borderId="0" xfId="1" applyFill="1" applyBorder="1">
      <alignment horizontal="left" vertical="center"/>
    </xf>
    <xf numFmtId="0" fontId="4" fillId="0" borderId="0" xfId="5" applyFill="1" applyBorder="1">
      <alignment vertical="center"/>
    </xf>
    <xf numFmtId="0" fontId="18" fillId="0" borderId="0" xfId="1" applyFont="1" applyFill="1" applyBorder="1" applyAlignment="1">
      <alignment horizontal="left" vertical="center" indent="1"/>
    </xf>
    <xf numFmtId="0" fontId="15" fillId="0" borderId="0" xfId="45" applyAlignment="1">
      <alignment horizontal="left" vertical="center" wrapText="1"/>
    </xf>
    <xf numFmtId="0" fontId="15" fillId="0" borderId="1" xfId="45" applyBorder="1" applyAlignment="1">
      <alignment horizontal="center" vertical="top"/>
    </xf>
    <xf numFmtId="0" fontId="15" fillId="0" borderId="1" xfId="45" applyBorder="1" applyAlignment="1">
      <alignment horizontal="left" vertical="center" wrapText="1"/>
    </xf>
    <xf numFmtId="49" fontId="16" fillId="0" borderId="1" xfId="45" applyNumberFormat="1" applyFont="1" applyBorder="1" applyAlignment="1">
      <alignment horizontal="center" vertical="center" wrapText="1"/>
    </xf>
    <xf numFmtId="0" fontId="15" fillId="0" borderId="1" xfId="45" applyBorder="1">
      <alignment horizontal="left" vertical="center"/>
    </xf>
    <xf numFmtId="0" fontId="15" fillId="4" borderId="1" xfId="45" applyFill="1" applyBorder="1" applyAlignment="1">
      <alignment horizontal="center" vertical="center"/>
    </xf>
    <xf numFmtId="0" fontId="15" fillId="0" borderId="0" xfId="45" applyAlignment="1">
      <alignment horizontal="left" vertical="center"/>
    </xf>
    <xf numFmtId="1" fontId="9" fillId="0" borderId="1" xfId="8" applyNumberFormat="1" applyBorder="1" applyAlignment="1">
      <alignment horizontal="center" vertical="center"/>
    </xf>
    <xf numFmtId="49" fontId="15" fillId="0" borderId="1" xfId="45" applyNumberFormat="1" applyBorder="1" applyAlignment="1">
      <alignment horizontal="center" vertical="center" wrapText="1"/>
    </xf>
    <xf numFmtId="0" fontId="9" fillId="2" borderId="1" xfId="8" applyFill="1" applyBorder="1" applyAlignment="1">
      <alignment horizontal="center" vertical="center"/>
    </xf>
    <xf numFmtId="0" fontId="15" fillId="0" borderId="0" xfId="45" applyAlignment="1">
      <alignment horizontal="right" vertical="center"/>
    </xf>
    <xf numFmtId="1" fontId="15" fillId="0" borderId="0" xfId="45" applyNumberFormat="1" applyAlignment="1">
      <alignment horizontal="center" vertical="center"/>
    </xf>
    <xf numFmtId="0" fontId="15" fillId="0" borderId="0" xfId="45" applyAlignment="1">
      <alignment horizontal="left" vertical="top"/>
    </xf>
    <xf numFmtId="0" fontId="15" fillId="0" borderId="1" xfId="45" applyFill="1" applyBorder="1" applyAlignment="1">
      <alignment horizontal="center" vertical="center"/>
    </xf>
    <xf numFmtId="0" fontId="19" fillId="0" borderId="0" xfId="6" applyFont="1">
      <alignment vertical="center"/>
    </xf>
    <xf numFmtId="164" fontId="15" fillId="0" borderId="0" xfId="45" applyNumberFormat="1" applyAlignment="1">
      <alignment horizontal="center" vertical="center"/>
    </xf>
    <xf numFmtId="0" fontId="9" fillId="2" borderId="1" xfId="8" applyFill="1" applyBorder="1" applyAlignment="1">
      <alignment horizontal="center" vertical="center" wrapText="1"/>
    </xf>
    <xf numFmtId="0" fontId="15" fillId="0" borderId="1" xfId="45" applyFill="1" applyBorder="1" applyAlignment="1">
      <alignment horizontal="left" vertical="center" wrapText="1"/>
    </xf>
    <xf numFmtId="0" fontId="15" fillId="0" borderId="1" xfId="45" applyFont="1" applyFill="1" applyBorder="1" applyAlignment="1">
      <alignment horizontal="left" vertical="center" wrapText="1"/>
    </xf>
    <xf numFmtId="0" fontId="9" fillId="2" borderId="1" xfId="8" applyFill="1" applyBorder="1" applyAlignment="1">
      <alignment horizontal="center" vertical="center"/>
    </xf>
    <xf numFmtId="0" fontId="2" fillId="0" borderId="0" xfId="1" applyFill="1" applyBorder="1" applyAlignment="1">
      <alignment horizontal="right" vertical="center"/>
    </xf>
    <xf numFmtId="0" fontId="18" fillId="0" borderId="0" xfId="1" applyFont="1" applyFill="1" applyBorder="1" applyAlignment="1">
      <alignment horizontal="center" vertical="center"/>
    </xf>
    <xf numFmtId="0" fontId="9" fillId="0" borderId="0" xfId="8" applyAlignment="1">
      <alignment horizontal="left"/>
    </xf>
    <xf numFmtId="0" fontId="20" fillId="0" borderId="13" xfId="27" applyFont="1" applyFill="1" applyBorder="1" applyAlignment="1" applyProtection="1">
      <alignment horizontal="center" vertical="center"/>
    </xf>
    <xf numFmtId="0" fontId="20" fillId="0" borderId="0" xfId="27" applyFont="1" applyFill="1" applyBorder="1" applyAlignment="1" applyProtection="1">
      <alignment horizontal="center" vertical="center"/>
    </xf>
    <xf numFmtId="0" fontId="18" fillId="3" borderId="1" xfId="1" applyFont="1" applyFill="1" applyBorder="1" applyAlignment="1" applyProtection="1">
      <alignment horizontal="center" vertical="center"/>
      <protection locked="0"/>
    </xf>
    <xf numFmtId="0" fontId="4" fillId="0" borderId="6" xfId="5" applyBorder="1">
      <alignment vertical="center"/>
    </xf>
    <xf numFmtId="0" fontId="21" fillId="0" borderId="0" xfId="27" applyFont="1" applyBorder="1" applyAlignment="1" applyProtection="1">
      <alignment horizontal="right" vertical="center"/>
    </xf>
    <xf numFmtId="0" fontId="15" fillId="0" borderId="0" xfId="45" applyBorder="1">
      <alignment horizontal="left" vertical="center"/>
    </xf>
    <xf numFmtId="0" fontId="15" fillId="0" borderId="0" xfId="45" applyBorder="1" applyAlignment="1">
      <alignment horizontal="left" vertical="center"/>
    </xf>
    <xf numFmtId="0" fontId="22" fillId="0" borderId="0" xfId="0" applyFont="1" applyAlignment="1">
      <alignment vertical="center" wrapText="1"/>
    </xf>
    <xf numFmtId="0" fontId="9" fillId="0" borderId="0" xfId="8" applyFill="1" applyBorder="1" applyAlignment="1">
      <alignment horizontal="center" vertical="center"/>
    </xf>
    <xf numFmtId="0" fontId="17" fillId="3" borderId="1" xfId="45" applyFont="1" applyFill="1" applyBorder="1" applyAlignment="1" applyProtection="1">
      <alignment horizontal="center" vertical="center"/>
      <protection locked="0"/>
    </xf>
    <xf numFmtId="0" fontId="23" fillId="0" borderId="1" xfId="45" applyFont="1" applyFill="1" applyBorder="1" applyAlignment="1">
      <alignment horizontal="center" vertical="center"/>
    </xf>
    <xf numFmtId="0" fontId="24" fillId="3" borderId="1" xfId="45" applyFont="1" applyFill="1" applyBorder="1" applyAlignment="1" applyProtection="1">
      <alignment horizontal="center" vertical="center"/>
      <protection locked="0"/>
    </xf>
    <xf numFmtId="0" fontId="18" fillId="0" borderId="1" xfId="1" applyFont="1" applyFill="1" applyBorder="1" applyAlignment="1" applyProtection="1">
      <alignment horizontal="center" vertical="center"/>
    </xf>
    <xf numFmtId="0" fontId="4" fillId="0" borderId="6" xfId="5" applyFill="1" applyBorder="1" applyProtection="1">
      <alignment vertical="center"/>
    </xf>
    <xf numFmtId="0" fontId="18" fillId="0" borderId="2" xfId="1" applyFont="1" applyFill="1" applyBorder="1" applyAlignment="1" applyProtection="1">
      <alignment horizontal="center" vertical="center"/>
    </xf>
    <xf numFmtId="0" fontId="18" fillId="0" borderId="12" xfId="27" applyFont="1" applyFill="1" applyBorder="1" applyAlignment="1" applyProtection="1">
      <alignment vertical="center"/>
    </xf>
    <xf numFmtId="0" fontId="18" fillId="0" borderId="3" xfId="27" applyFont="1" applyFill="1" applyBorder="1" applyAlignment="1" applyProtection="1">
      <alignment vertical="center"/>
    </xf>
    <xf numFmtId="0" fontId="2" fillId="0" borderId="0" xfId="1" applyFill="1" applyBorder="1" applyAlignment="1" applyProtection="1">
      <alignment horizontal="right" vertical="center"/>
    </xf>
    <xf numFmtId="0" fontId="18" fillId="0" borderId="0" xfId="1" applyFont="1" applyFill="1" applyBorder="1" applyAlignment="1" applyProtection="1">
      <alignment horizontal="center" vertical="center"/>
    </xf>
    <xf numFmtId="0" fontId="2" fillId="0" borderId="0" xfId="1" applyFill="1" applyBorder="1" applyProtection="1">
      <alignment horizontal="left" vertical="center"/>
    </xf>
    <xf numFmtId="0" fontId="4" fillId="0" borderId="0" xfId="5" applyFill="1" applyBorder="1" applyProtection="1">
      <alignment vertical="center"/>
    </xf>
    <xf numFmtId="0" fontId="23" fillId="0" borderId="1" xfId="45" applyFont="1" applyFill="1" applyBorder="1" applyAlignment="1">
      <alignment horizontal="left" vertical="center" wrapText="1"/>
    </xf>
    <xf numFmtId="0" fontId="15" fillId="0" borderId="0" xfId="45" applyAlignment="1" applyProtection="1">
      <alignment horizontal="center" vertical="center"/>
    </xf>
    <xf numFmtId="0" fontId="9" fillId="0" borderId="0" xfId="8" applyFill="1" applyBorder="1" applyAlignment="1" applyProtection="1">
      <alignment horizontal="left" vertical="center"/>
    </xf>
    <xf numFmtId="0" fontId="15" fillId="0" borderId="0" xfId="45" applyProtection="1">
      <alignment horizontal="left" vertical="center"/>
    </xf>
    <xf numFmtId="0" fontId="9" fillId="0" borderId="0" xfId="8" applyFill="1" applyBorder="1" applyAlignment="1" applyProtection="1">
      <alignment horizontal="left"/>
    </xf>
    <xf numFmtId="165" fontId="18" fillId="0" borderId="0" xfId="1" applyNumberFormat="1" applyFont="1" applyFill="1" applyBorder="1" applyProtection="1">
      <alignment horizontal="left" vertical="center"/>
    </xf>
    <xf numFmtId="0" fontId="9" fillId="0" borderId="0" xfId="8" applyAlignment="1" applyProtection="1">
      <alignment horizontal="left"/>
    </xf>
    <xf numFmtId="0" fontId="2" fillId="0" borderId="0" xfId="1" applyAlignment="1" applyProtection="1">
      <alignment horizontal="right" vertical="center"/>
    </xf>
    <xf numFmtId="0" fontId="18" fillId="0" borderId="0" xfId="1" applyFont="1" applyFill="1" applyBorder="1" applyAlignment="1" applyProtection="1">
      <alignment horizontal="left" vertical="center" indent="1"/>
    </xf>
    <xf numFmtId="0" fontId="4" fillId="0" borderId="0" xfId="5" applyProtection="1">
      <alignment vertical="center"/>
    </xf>
    <xf numFmtId="0" fontId="18" fillId="0" borderId="12" xfId="1" applyFont="1" applyFill="1" applyBorder="1" applyAlignment="1" applyProtection="1">
      <alignment horizontal="center" vertical="center"/>
    </xf>
    <xf numFmtId="0" fontId="17" fillId="3" borderId="1" xfId="45" applyFont="1" applyFill="1" applyBorder="1" applyProtection="1">
      <alignment horizontal="left" vertical="center"/>
      <protection locked="0"/>
    </xf>
    <xf numFmtId="0" fontId="17" fillId="3" borderId="1" xfId="45" applyFont="1" applyFill="1" applyBorder="1" applyAlignment="1" applyProtection="1">
      <alignment horizontal="left" vertical="center"/>
      <protection locked="0"/>
    </xf>
    <xf numFmtId="0" fontId="9" fillId="2" borderId="1" xfId="8" applyFill="1" applyBorder="1" applyAlignment="1">
      <alignment horizontal="center" vertical="center"/>
    </xf>
    <xf numFmtId="0" fontId="17" fillId="3" borderId="4" xfId="45" applyFont="1" applyFill="1" applyBorder="1" applyAlignment="1" applyProtection="1">
      <alignment horizontal="center" vertical="center"/>
      <protection locked="0"/>
    </xf>
    <xf numFmtId="0" fontId="9" fillId="0" borderId="12" xfId="8" applyFill="1" applyBorder="1" applyAlignment="1">
      <alignment horizontal="center" vertical="center" wrapText="1"/>
    </xf>
    <xf numFmtId="0" fontId="15" fillId="3" borderId="1" xfId="45" applyFill="1" applyBorder="1" applyProtection="1">
      <alignment horizontal="left" vertical="center"/>
      <protection locked="0"/>
    </xf>
    <xf numFmtId="0" fontId="17" fillId="0" borderId="0" xfId="45" applyFont="1" applyFill="1" applyBorder="1" applyAlignment="1" applyProtection="1">
      <alignment horizontal="left" vertical="center"/>
      <protection locked="0"/>
    </xf>
    <xf numFmtId="0" fontId="2" fillId="0" borderId="0" xfId="1" applyAlignment="1">
      <alignment horizontal="center" vertical="center"/>
    </xf>
    <xf numFmtId="0" fontId="9" fillId="0" borderId="7" xfId="8" applyBorder="1" applyAlignment="1">
      <alignment horizontal="left" vertical="center" wrapText="1"/>
    </xf>
    <xf numFmtId="0" fontId="8" fillId="0" borderId="0" xfId="4" applyFont="1" applyAlignment="1">
      <alignment horizontal="center" vertical="center" wrapText="1"/>
    </xf>
    <xf numFmtId="0" fontId="2" fillId="0" borderId="0" xfId="1" applyAlignment="1">
      <alignment horizontal="left" vertical="center"/>
    </xf>
    <xf numFmtId="0" fontId="11" fillId="0" borderId="0" xfId="27" applyFont="1" applyAlignment="1"/>
    <xf numFmtId="0" fontId="15" fillId="0" borderId="2" xfId="45" applyBorder="1" applyAlignment="1">
      <alignment horizontal="left" vertical="center" wrapText="1"/>
    </xf>
    <xf numFmtId="0" fontId="15" fillId="0" borderId="4" xfId="45" applyBorder="1" applyAlignment="1">
      <alignment horizontal="left" vertical="center" wrapText="1"/>
    </xf>
    <xf numFmtId="0" fontId="25" fillId="0" borderId="0" xfId="0" applyFont="1" applyAlignment="1">
      <alignment vertical="center" wrapText="1"/>
    </xf>
    <xf numFmtId="0" fontId="11" fillId="0" borderId="0" xfId="27" applyFont="1" applyAlignment="1">
      <alignment vertical="center" wrapText="1"/>
    </xf>
    <xf numFmtId="0" fontId="15" fillId="0" borderId="13" xfId="45" applyBorder="1" applyAlignment="1">
      <alignment horizontal="left" vertical="center" wrapText="1"/>
    </xf>
    <xf numFmtId="0" fontId="15" fillId="0" borderId="14" xfId="45" applyBorder="1" applyAlignment="1">
      <alignment horizontal="left" vertical="center" wrapText="1"/>
    </xf>
    <xf numFmtId="0" fontId="9" fillId="0" borderId="7" xfId="8" applyBorder="1" applyAlignment="1">
      <alignment horizontal="left" vertical="center" wrapText="1"/>
    </xf>
    <xf numFmtId="0" fontId="9" fillId="0" borderId="7" xfId="8" applyBorder="1" applyAlignment="1">
      <alignment horizontal="left" vertical="center" wrapText="1"/>
    </xf>
    <xf numFmtId="0" fontId="2" fillId="0" borderId="0" xfId="1">
      <alignment horizontal="left" vertical="center"/>
    </xf>
    <xf numFmtId="0" fontId="9" fillId="2" borderId="1" xfId="8" applyFill="1" applyBorder="1" applyAlignment="1">
      <alignment horizontal="center" vertical="center"/>
    </xf>
    <xf numFmtId="0" fontId="9" fillId="0" borderId="5" xfId="8" applyBorder="1" applyAlignment="1">
      <alignment horizontal="left" vertical="center" wrapText="1"/>
    </xf>
    <xf numFmtId="0" fontId="9" fillId="0" borderId="6" xfId="8" applyBorder="1" applyAlignment="1">
      <alignment horizontal="left" vertical="center" wrapText="1"/>
    </xf>
    <xf numFmtId="0" fontId="9" fillId="0" borderId="7" xfId="8" applyBorder="1" applyAlignment="1">
      <alignment horizontal="left" vertical="center" wrapText="1"/>
    </xf>
    <xf numFmtId="0" fontId="9" fillId="0" borderId="8" xfId="45" applyFont="1" applyBorder="1" applyAlignment="1">
      <alignment horizontal="left" vertical="center" wrapText="1"/>
    </xf>
    <xf numFmtId="0" fontId="9" fillId="0" borderId="9" xfId="45" applyFont="1" applyBorder="1" applyAlignment="1">
      <alignment horizontal="left" vertical="center" wrapText="1"/>
    </xf>
    <xf numFmtId="0" fontId="9" fillId="0" borderId="15" xfId="45" applyFont="1" applyBorder="1" applyAlignment="1">
      <alignment horizontal="left" vertical="center" wrapText="1"/>
    </xf>
    <xf numFmtId="0" fontId="9" fillId="0" borderId="16" xfId="45" applyFont="1" applyBorder="1" applyAlignment="1">
      <alignment horizontal="left" vertical="center" wrapText="1"/>
    </xf>
    <xf numFmtId="0" fontId="15" fillId="0" borderId="8" xfId="45" applyBorder="1" applyAlignment="1">
      <alignment horizontal="left" vertical="center" wrapText="1"/>
    </xf>
    <xf numFmtId="0" fontId="15" fillId="0" borderId="9" xfId="45" applyBorder="1" applyAlignment="1">
      <alignment horizontal="left" vertical="center" wrapText="1"/>
    </xf>
    <xf numFmtId="0" fontId="15" fillId="0" borderId="10" xfId="45" applyBorder="1" applyAlignment="1">
      <alignment horizontal="left" vertical="center" wrapText="1"/>
    </xf>
    <xf numFmtId="0" fontId="15" fillId="0" borderId="11" xfId="45" applyBorder="1" applyAlignment="1">
      <alignment horizontal="left" vertical="center" wrapText="1"/>
    </xf>
    <xf numFmtId="0" fontId="2" fillId="0" borderId="0" xfId="1" applyAlignment="1">
      <alignment horizontal="center" vertical="center"/>
    </xf>
    <xf numFmtId="0" fontId="9" fillId="2" borderId="2" xfId="8" applyFill="1" applyBorder="1" applyAlignment="1">
      <alignment horizontal="left" vertical="center"/>
    </xf>
    <xf numFmtId="0" fontId="9" fillId="2" borderId="3" xfId="8" applyFill="1" applyBorder="1" applyAlignment="1">
      <alignment horizontal="left" vertical="center"/>
    </xf>
    <xf numFmtId="0" fontId="9" fillId="2" borderId="4" xfId="8" applyFill="1" applyBorder="1" applyAlignment="1">
      <alignment horizontal="left" vertical="center"/>
    </xf>
    <xf numFmtId="0" fontId="6" fillId="0" borderId="10" xfId="331" applyBorder="1" applyAlignment="1">
      <alignment horizontal="left" vertical="center" wrapText="1"/>
    </xf>
    <xf numFmtId="0" fontId="15" fillId="0" borderId="13" xfId="45" applyBorder="1" applyAlignment="1">
      <alignment horizontal="left" vertical="center" wrapText="1"/>
    </xf>
    <xf numFmtId="0" fontId="15" fillId="0" borderId="14" xfId="45" applyBorder="1" applyAlignment="1">
      <alignment horizontal="left" vertical="center" wrapText="1"/>
    </xf>
    <xf numFmtId="0" fontId="15" fillId="0" borderId="2" xfId="45" applyBorder="1" applyAlignment="1">
      <alignment horizontal="left" vertical="center" wrapText="1"/>
    </xf>
    <xf numFmtId="0" fontId="15" fillId="0" borderId="4" xfId="45" applyBorder="1" applyAlignment="1">
      <alignment horizontal="left" vertical="center" wrapText="1"/>
    </xf>
    <xf numFmtId="0" fontId="15" fillId="0" borderId="2" xfId="45" applyFont="1" applyBorder="1" applyAlignment="1">
      <alignment horizontal="left" vertical="center" wrapText="1"/>
    </xf>
    <xf numFmtId="0" fontId="9" fillId="2" borderId="5" xfId="8" applyFill="1" applyBorder="1" applyAlignment="1">
      <alignment horizontal="center" vertical="center" wrapText="1"/>
    </xf>
    <xf numFmtId="0" fontId="9" fillId="2" borderId="7" xfId="8" applyFill="1" applyBorder="1" applyAlignment="1">
      <alignment horizontal="center" vertical="center" wrapText="1"/>
    </xf>
    <xf numFmtId="0" fontId="9" fillId="2" borderId="5" xfId="8" applyFill="1" applyBorder="1" applyAlignment="1">
      <alignment horizontal="center" vertical="center"/>
    </xf>
    <xf numFmtId="0" fontId="9" fillId="2" borderId="7" xfId="8" applyFill="1" applyBorder="1" applyAlignment="1">
      <alignment horizontal="center" vertical="center"/>
    </xf>
    <xf numFmtId="0" fontId="18" fillId="3" borderId="2" xfId="1" applyFont="1" applyFill="1" applyBorder="1" applyProtection="1">
      <alignment horizontal="left" vertical="center"/>
      <protection locked="0"/>
    </xf>
    <xf numFmtId="0" fontId="18" fillId="3" borderId="3" xfId="1" applyFont="1" applyFill="1" applyBorder="1" applyProtection="1">
      <alignment horizontal="left" vertical="center"/>
      <protection locked="0"/>
    </xf>
    <xf numFmtId="0" fontId="18" fillId="3" borderId="4" xfId="1" applyFont="1" applyFill="1" applyBorder="1" applyProtection="1">
      <alignment horizontal="left" vertical="center"/>
      <protection locked="0"/>
    </xf>
    <xf numFmtId="166" fontId="18" fillId="3" borderId="2" xfId="1" applyNumberFormat="1" applyFont="1" applyFill="1" applyBorder="1" applyProtection="1">
      <alignment horizontal="left" vertical="center"/>
      <protection locked="0"/>
    </xf>
    <xf numFmtId="166" fontId="18" fillId="3" borderId="3" xfId="1" applyNumberFormat="1" applyFont="1" applyFill="1" applyBorder="1" applyProtection="1">
      <alignment horizontal="left" vertical="center"/>
      <protection locked="0"/>
    </xf>
    <xf numFmtId="166" fontId="18" fillId="3" borderId="4" xfId="1" applyNumberFormat="1" applyFont="1" applyFill="1" applyBorder="1" applyProtection="1">
      <alignment horizontal="left" vertical="center"/>
      <protection locked="0"/>
    </xf>
    <xf numFmtId="0" fontId="18" fillId="3" borderId="2" xfId="27" applyFont="1" applyFill="1" applyBorder="1" applyAlignment="1" applyProtection="1">
      <alignment horizontal="left" vertical="center"/>
      <protection locked="0"/>
    </xf>
    <xf numFmtId="0" fontId="18" fillId="3" borderId="3" xfId="27" applyFont="1" applyFill="1" applyBorder="1" applyAlignment="1" applyProtection="1">
      <alignment horizontal="left" vertical="center"/>
      <protection locked="0"/>
    </xf>
    <xf numFmtId="0" fontId="18" fillId="3" borderId="4" xfId="27" applyFont="1" applyFill="1" applyBorder="1" applyAlignment="1" applyProtection="1">
      <alignment horizontal="left" vertical="center"/>
      <protection locked="0"/>
    </xf>
    <xf numFmtId="0" fontId="9" fillId="5" borderId="2" xfId="8" applyFill="1" applyBorder="1">
      <alignment horizontal="center" vertical="center"/>
    </xf>
    <xf numFmtId="0" fontId="9" fillId="5" borderId="3" xfId="8" applyFill="1" applyBorder="1">
      <alignment horizontal="center" vertical="center"/>
    </xf>
    <xf numFmtId="0" fontId="9" fillId="5" borderId="4" xfId="8" applyFill="1" applyBorder="1">
      <alignment horizontal="center" vertical="center"/>
    </xf>
    <xf numFmtId="0" fontId="9" fillId="2" borderId="8" xfId="8" applyFill="1" applyBorder="1" applyAlignment="1">
      <alignment horizontal="center" vertical="center"/>
    </xf>
    <xf numFmtId="0" fontId="9" fillId="2" borderId="10" xfId="8" applyFill="1" applyBorder="1" applyAlignment="1">
      <alignment horizontal="center" vertical="center"/>
    </xf>
    <xf numFmtId="0" fontId="9" fillId="2" borderId="2" xfId="8" applyFill="1" applyBorder="1" applyAlignment="1">
      <alignment horizontal="center" vertical="center" wrapText="1"/>
    </xf>
    <xf numFmtId="0" fontId="9" fillId="2" borderId="3" xfId="8" applyFill="1" applyBorder="1" applyAlignment="1">
      <alignment horizontal="center" vertical="center" wrapText="1"/>
    </xf>
    <xf numFmtId="0" fontId="9" fillId="2" borderId="4" xfId="8" applyFill="1" applyBorder="1" applyAlignment="1">
      <alignment horizontal="center" vertical="center" wrapText="1"/>
    </xf>
    <xf numFmtId="165" fontId="18" fillId="3" borderId="2" xfId="1" applyNumberFormat="1" applyFont="1" applyFill="1" applyBorder="1" applyAlignment="1" applyProtection="1">
      <alignment horizontal="center" vertical="center"/>
      <protection locked="0"/>
    </xf>
    <xf numFmtId="165" fontId="18" fillId="3" borderId="3" xfId="1" applyNumberFormat="1" applyFont="1" applyFill="1" applyBorder="1" applyAlignment="1" applyProtection="1">
      <alignment horizontal="center" vertical="center"/>
      <protection locked="0"/>
    </xf>
    <xf numFmtId="165" fontId="18" fillId="3" borderId="4" xfId="1" applyNumberFormat="1" applyFont="1" applyFill="1" applyBorder="1" applyAlignment="1" applyProtection="1">
      <alignment horizontal="center" vertical="center"/>
      <protection locked="0"/>
    </xf>
    <xf numFmtId="0" fontId="2" fillId="0" borderId="0" xfId="1" applyAlignment="1">
      <alignment horizontal="center" vertical="center" wrapText="1"/>
    </xf>
    <xf numFmtId="0" fontId="15" fillId="4" borderId="1" xfId="45" applyFont="1" applyFill="1" applyBorder="1" applyAlignment="1">
      <alignment horizontal="left" vertical="center" wrapText="1"/>
    </xf>
    <xf numFmtId="0" fontId="9" fillId="2" borderId="1" xfId="8" applyFill="1" applyBorder="1" applyAlignment="1">
      <alignment horizontal="center" vertical="center"/>
    </xf>
    <xf numFmtId="166" fontId="2" fillId="0" borderId="0" xfId="1" applyNumberFormat="1">
      <alignment horizontal="left" vertical="center"/>
    </xf>
    <xf numFmtId="0" fontId="2" fillId="0" borderId="0" xfId="1">
      <alignment horizontal="left" vertical="center"/>
    </xf>
    <xf numFmtId="0" fontId="23" fillId="0" borderId="12" xfId="45" applyFont="1" applyFill="1" applyBorder="1" applyProtection="1">
      <alignment horizontal="left" vertical="center"/>
    </xf>
    <xf numFmtId="0" fontId="23" fillId="0" borderId="0" xfId="45" applyFont="1" applyFill="1" applyBorder="1" applyProtection="1">
      <alignment horizontal="left" vertical="center"/>
    </xf>
    <xf numFmtId="165" fontId="15" fillId="0" borderId="0" xfId="45" applyNumberFormat="1" applyAlignment="1" applyProtection="1">
      <alignment horizontal="center" vertical="center"/>
    </xf>
    <xf numFmtId="165" fontId="17" fillId="3" borderId="2" xfId="45" applyNumberFormat="1" applyFont="1" applyFill="1" applyBorder="1" applyAlignment="1" applyProtection="1">
      <alignment horizontal="center" vertical="center"/>
      <protection locked="0"/>
    </xf>
    <xf numFmtId="165" fontId="17" fillId="3" borderId="3" xfId="45" applyNumberFormat="1" applyFont="1" applyFill="1" applyBorder="1" applyAlignment="1" applyProtection="1">
      <alignment horizontal="center" vertical="center"/>
      <protection locked="0"/>
    </xf>
    <xf numFmtId="165" fontId="17" fillId="3" borderId="4" xfId="45" applyNumberFormat="1" applyFont="1" applyFill="1" applyBorder="1" applyAlignment="1" applyProtection="1">
      <alignment horizontal="center" vertical="center"/>
      <protection locked="0"/>
    </xf>
    <xf numFmtId="0" fontId="18" fillId="0" borderId="2" xfId="27" applyFont="1" applyFill="1" applyBorder="1" applyAlignment="1" applyProtection="1">
      <alignment horizontal="left" vertical="center"/>
    </xf>
    <xf numFmtId="0" fontId="18" fillId="0" borderId="3" xfId="27" applyFont="1" applyFill="1" applyBorder="1" applyAlignment="1" applyProtection="1">
      <alignment horizontal="left" vertical="center"/>
    </xf>
    <xf numFmtId="0" fontId="18" fillId="0" borderId="4" xfId="27" applyFont="1" applyFill="1" applyBorder="1" applyAlignment="1" applyProtection="1">
      <alignment horizontal="left" vertical="center"/>
    </xf>
    <xf numFmtId="0" fontId="17" fillId="3" borderId="2" xfId="45" applyFont="1" applyFill="1" applyBorder="1" applyAlignment="1" applyProtection="1">
      <alignment horizontal="left" vertical="center"/>
      <protection locked="0"/>
    </xf>
    <xf numFmtId="0" fontId="17" fillId="3" borderId="3" xfId="45" applyFont="1" applyFill="1" applyBorder="1" applyAlignment="1" applyProtection="1">
      <alignment horizontal="left" vertical="center"/>
      <protection locked="0"/>
    </xf>
    <xf numFmtId="0" fontId="17" fillId="3" borderId="4" xfId="45" applyFont="1" applyFill="1" applyBorder="1" applyAlignment="1" applyProtection="1">
      <alignment horizontal="left" vertical="center"/>
      <protection locked="0"/>
    </xf>
    <xf numFmtId="0" fontId="9" fillId="2" borderId="6" xfId="8" applyFill="1" applyBorder="1" applyAlignment="1">
      <alignment horizontal="center" vertical="center"/>
    </xf>
    <xf numFmtId="0" fontId="9" fillId="2" borderId="2" xfId="8" applyFill="1" applyBorder="1" applyAlignment="1">
      <alignment horizontal="center" vertical="center"/>
    </xf>
    <xf numFmtId="0" fontId="9" fillId="2" borderId="4" xfId="8" applyFill="1" applyBorder="1" applyAlignment="1">
      <alignment horizontal="center" vertical="center"/>
    </xf>
    <xf numFmtId="0" fontId="9" fillId="2" borderId="13" xfId="8" applyFill="1" applyBorder="1" applyAlignment="1">
      <alignment horizontal="center" vertical="center"/>
    </xf>
    <xf numFmtId="49" fontId="15" fillId="0" borderId="1" xfId="45" applyNumberFormat="1" applyFont="1" applyBorder="1" applyAlignment="1">
      <alignment horizontal="left" vertical="center" wrapText="1"/>
    </xf>
  </cellXfs>
  <cellStyles count="381">
    <cellStyle name="Collegamento ipertestuale" xfId="2"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6" builtinId="8" hidden="1"/>
    <cellStyle name="Collegamento ipertestuale" xfId="48" builtinId="8" hidden="1"/>
    <cellStyle name="Collegamento ipertestuale" xfId="50" builtinId="8" hidden="1"/>
    <cellStyle name="Collegamento ipertestuale" xfId="52" builtinId="8" hidden="1"/>
    <cellStyle name="Collegamento ipertestuale" xfId="54" builtinId="8" hidden="1"/>
    <cellStyle name="Collegamento ipertestuale" xfId="56" builtinId="8" hidden="1"/>
    <cellStyle name="Collegamento ipertestuale" xfId="58" builtinId="8" hidden="1"/>
    <cellStyle name="Collegamento ipertestuale" xfId="60" builtinId="8" hidden="1"/>
    <cellStyle name="Collegamento ipertestuale" xfId="62" builtinId="8" hidden="1"/>
    <cellStyle name="Collegamento ipertestuale" xfId="64" builtinId="8" hidden="1"/>
    <cellStyle name="Collegamento ipertestuale" xfId="66" builtinId="8" hidden="1"/>
    <cellStyle name="Collegamento ipertestuale" xfId="68" builtinId="8" hidden="1"/>
    <cellStyle name="Collegamento ipertestuale" xfId="70"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69" builtinId="8" hidden="1"/>
    <cellStyle name="Collegamento ipertestuale" xfId="271" builtinId="8" hidden="1"/>
    <cellStyle name="Collegamento ipertestuale" xfId="273"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xfId="293" builtinId="8" hidden="1"/>
    <cellStyle name="Collegamento ipertestuale" xfId="295" builtinId="8" hidden="1"/>
    <cellStyle name="Collegamento ipertestuale" xfId="297" builtinId="8" hidden="1"/>
    <cellStyle name="Collegamento ipertestuale" xfId="299" builtinId="8" hidden="1"/>
    <cellStyle name="Collegamento ipertestuale" xfId="301" builtinId="8" hidden="1"/>
    <cellStyle name="Collegamento ipertestuale" xfId="303" builtinId="8" hidden="1"/>
    <cellStyle name="Collegamento ipertestuale" xfId="305" builtinId="8" hidden="1"/>
    <cellStyle name="Collegamento ipertestuale" xfId="307" builtinId="8" hidden="1"/>
    <cellStyle name="Collegamento ipertestuale" xfId="309" builtinId="8" hidden="1"/>
    <cellStyle name="Collegamento ipertestuale" xfId="311" builtinId="8" hidden="1"/>
    <cellStyle name="Collegamento ipertestuale" xfId="313" builtinId="8" hidden="1"/>
    <cellStyle name="Collegamento ipertestuale" xfId="315" builtinId="8" hidden="1"/>
    <cellStyle name="Collegamento ipertestuale" xfId="317" builtinId="8" hidden="1"/>
    <cellStyle name="Collegamento ipertestuale" xfId="319" builtinId="8" hidden="1"/>
    <cellStyle name="Collegamento ipertestuale" xfId="321" builtinId="8" hidden="1"/>
    <cellStyle name="Collegamento ipertestuale" xfId="323" builtinId="8" hidden="1"/>
    <cellStyle name="Collegamento ipertestuale" xfId="325" builtinId="8" hidden="1"/>
    <cellStyle name="Collegamento ipertestuale" xfId="327" builtinId="8" hidden="1"/>
    <cellStyle name="Collegamento ipertestuale" xfId="329" builtinId="8" hidden="1"/>
    <cellStyle name="Collegamento ipertestuale" xfId="331" builtinId="8"/>
    <cellStyle name="Collegamento visitato" xfId="3" builtinId="9" hidden="1"/>
    <cellStyle name="Collegamento visitato" xfId="10" builtinId="9" hidden="1"/>
    <cellStyle name="Collegamento visitato" xfId="12" builtinId="9" hidden="1"/>
    <cellStyle name="Collegamento visitato" xfId="14" builtinId="9" hidden="1"/>
    <cellStyle name="Collegamento visitato" xfId="16" builtinId="9" hidden="1"/>
    <cellStyle name="Collegamento visitato" xfId="18" builtinId="9" hidden="1"/>
    <cellStyle name="Collegamento visitato" xfId="20" builtinId="9" hidden="1"/>
    <cellStyle name="Collegamento visitato" xfId="22" builtinId="9" hidden="1"/>
    <cellStyle name="Collegamento visitato" xfId="24" builtinId="9" hidden="1"/>
    <cellStyle name="Collegamento visitato" xfId="26" builtinId="9" hidden="1"/>
    <cellStyle name="Collegamento visitato" xfId="31" builtinId="9" hidden="1"/>
    <cellStyle name="Collegamento visitato" xfId="32" builtinId="9" hidden="1"/>
    <cellStyle name="Collegamento visitato" xfId="33" builtinId="9" hidden="1"/>
    <cellStyle name="Collegamento visitato" xfId="34" builtinId="9" hidden="1"/>
    <cellStyle name="Collegamento visitato" xfId="35" builtinId="9" hidden="1"/>
    <cellStyle name="Collegamento visitato" xfId="36" builtinId="9" hidden="1"/>
    <cellStyle name="Collegamento visitato" xfId="38" builtinId="9" hidden="1"/>
    <cellStyle name="Collegamento visitato" xfId="40" builtinId="9" hidden="1"/>
    <cellStyle name="Collegamento visitato" xfId="42" builtinId="9" hidden="1"/>
    <cellStyle name="Collegamento visitato" xfId="44" builtinId="9" hidden="1"/>
    <cellStyle name="Collegamento visitato" xfId="47" builtinId="9" hidden="1"/>
    <cellStyle name="Collegamento visitato" xfId="49" builtinId="9" hidden="1"/>
    <cellStyle name="Collegamento visitato" xfId="51" builtinId="9" hidden="1"/>
    <cellStyle name="Collegamento visitato" xfId="53" builtinId="9" hidden="1"/>
    <cellStyle name="Collegamento visitato" xfId="55" builtinId="9" hidden="1"/>
    <cellStyle name="Collegamento visitato" xfId="57" builtinId="9" hidden="1"/>
    <cellStyle name="Collegamento visitato" xfId="59" builtinId="9" hidden="1"/>
    <cellStyle name="Collegamento visitato" xfId="61" builtinId="9" hidden="1"/>
    <cellStyle name="Collegamento visitato" xfId="63" builtinId="9" hidden="1"/>
    <cellStyle name="Collegamento visitato" xfId="65" builtinId="9" hidden="1"/>
    <cellStyle name="Collegamento visitato" xfId="67" builtinId="9" hidden="1"/>
    <cellStyle name="Collegamento visitato" xfId="69" builtinId="9" hidden="1"/>
    <cellStyle name="Collegamento visitato" xfId="71" builtinId="9" hidden="1"/>
    <cellStyle name="Collegamento visitato" xfId="72" builtinId="9" hidden="1"/>
    <cellStyle name="Collegamento visitato" xfId="73" builtinId="9" hidden="1"/>
    <cellStyle name="Collegamento visitato" xfId="74" builtinId="9" hidden="1"/>
    <cellStyle name="Collegamento visitato" xfId="75" builtinId="9" hidden="1"/>
    <cellStyle name="Collegamento visitato" xfId="76" builtinId="9" hidden="1"/>
    <cellStyle name="Collegamento visitato" xfId="77" builtinId="9" hidden="1"/>
    <cellStyle name="Collegamento visitato" xfId="78" builtinId="9" hidden="1"/>
    <cellStyle name="Collegamento visitato" xfId="79" builtinId="9" hidden="1"/>
    <cellStyle name="Collegamento visitato" xfId="80" builtinId="9" hidden="1"/>
    <cellStyle name="Collegamento visitato" xfId="81" builtinId="9" hidden="1"/>
    <cellStyle name="Collegamento visitato" xfId="82" builtinId="9" hidden="1"/>
    <cellStyle name="Collegamento visitato" xfId="83" builtinId="9" hidden="1"/>
    <cellStyle name="Collegamento visitato" xfId="84" builtinId="9" hidden="1"/>
    <cellStyle name="Collegamento visitato" xfId="85" builtinId="9" hidden="1"/>
    <cellStyle name="Collegamento visitato" xfId="86" builtinId="9" hidden="1"/>
    <cellStyle name="Collegamento visitato" xfId="87" builtinId="9" hidden="1"/>
    <cellStyle name="Collegamento visitato" xfId="88" builtinId="9" hidden="1"/>
    <cellStyle name="Collegamento visitato" xfId="89" builtinId="9" hidden="1"/>
    <cellStyle name="Collegamento visitato" xfId="90" builtinId="9" hidden="1"/>
    <cellStyle name="Collegamento visitato" xfId="91" builtinId="9" hidden="1"/>
    <cellStyle name="Collegamento visitato" xfId="92" builtinId="9" hidden="1"/>
    <cellStyle name="Collegamento visitato" xfId="93" builtinId="9" hidden="1"/>
    <cellStyle name="Collegamento visitato" xfId="94" builtinId="9" hidden="1"/>
    <cellStyle name="Collegamento visitato" xfId="96" builtinId="9" hidden="1"/>
    <cellStyle name="Collegamento visitato" xfId="98" builtinId="9" hidden="1"/>
    <cellStyle name="Collegamento visitato" xfId="100" builtinId="9" hidden="1"/>
    <cellStyle name="Collegamento visitato" xfId="102" builtinId="9" hidden="1"/>
    <cellStyle name="Collegamento visitato" xfId="104" builtinId="9" hidden="1"/>
    <cellStyle name="Collegamento visitato" xfId="106" builtinId="9" hidden="1"/>
    <cellStyle name="Collegamento visitato" xfId="108" builtinId="9" hidden="1"/>
    <cellStyle name="Collegamento visitato" xfId="110" builtinId="9" hidden="1"/>
    <cellStyle name="Collegamento visitato" xfId="112" builtinId="9" hidden="1"/>
    <cellStyle name="Collegamento visitato" xfId="114" builtinId="9" hidden="1"/>
    <cellStyle name="Collegamento visitato" xfId="116" builtinId="9" hidden="1"/>
    <cellStyle name="Collegamento visitato" xfId="118" builtinId="9" hidden="1"/>
    <cellStyle name="Collegamento visitato" xfId="120" builtinId="9" hidden="1"/>
    <cellStyle name="Collegamento visitato" xfId="122" builtinId="9" hidden="1"/>
    <cellStyle name="Collegamento visitato" xfId="124" builtinId="9" hidden="1"/>
    <cellStyle name="Collegamento visitato" xfId="126" builtinId="9" hidden="1"/>
    <cellStyle name="Collegamento visitato" xfId="128" builtinId="9" hidden="1"/>
    <cellStyle name="Collegamento visitato" xfId="130" builtinId="9" hidden="1"/>
    <cellStyle name="Collegamento visitato" xfId="132" builtinId="9" hidden="1"/>
    <cellStyle name="Collegamento visitato" xfId="134" builtinId="9" hidden="1"/>
    <cellStyle name="Collegamento visitato" xfId="136" builtinId="9" hidden="1"/>
    <cellStyle name="Collegamento visitato" xfId="138" builtinId="9" hidden="1"/>
    <cellStyle name="Collegamento visitato" xfId="140" builtinId="9" hidden="1"/>
    <cellStyle name="Collegamento visitato" xfId="142" builtinId="9" hidden="1"/>
    <cellStyle name="Collegamento visitato" xfId="144" builtinId="9" hidden="1"/>
    <cellStyle name="Collegamento visitato" xfId="146" builtinId="9" hidden="1"/>
    <cellStyle name="Collegamento visitato" xfId="148" builtinId="9" hidden="1"/>
    <cellStyle name="Collegamento visitato" xfId="150" builtinId="9" hidden="1"/>
    <cellStyle name="Collegamento visitato" xfId="152" builtinId="9" hidden="1"/>
    <cellStyle name="Collegamento visitato" xfId="154" builtinId="9" hidden="1"/>
    <cellStyle name="Collegamento visitato" xfId="156" builtinId="9" hidden="1"/>
    <cellStyle name="Collegamento visitato" xfId="158" builtinId="9" hidden="1"/>
    <cellStyle name="Collegamento visitato" xfId="160" builtinId="9" hidden="1"/>
    <cellStyle name="Collegamento visitato" xfId="162" builtinId="9" hidden="1"/>
    <cellStyle name="Collegamento visitato" xfId="164" builtinId="9" hidden="1"/>
    <cellStyle name="Collegamento visitato" xfId="166" builtinId="9" hidden="1"/>
    <cellStyle name="Collegamento visitato" xfId="168" builtinId="9" hidden="1"/>
    <cellStyle name="Collegamento visitato" xfId="170" builtinId="9" hidden="1"/>
    <cellStyle name="Collegamento visitato" xfId="172" builtinId="9" hidden="1"/>
    <cellStyle name="Collegamento visitato" xfId="174" builtinId="9" hidden="1"/>
    <cellStyle name="Collegamento visitato" xfId="176" builtinId="9" hidden="1"/>
    <cellStyle name="Collegamento visitato" xfId="178" builtinId="9" hidden="1"/>
    <cellStyle name="Collegamento visitato" xfId="180" builtinId="9" hidden="1"/>
    <cellStyle name="Collegamento visitato" xfId="182" builtinId="9" hidden="1"/>
    <cellStyle name="Collegamento visitato" xfId="184" builtinId="9" hidden="1"/>
    <cellStyle name="Collegamento visitato" xfId="186" builtinId="9" hidden="1"/>
    <cellStyle name="Collegamento visitato" xfId="188" builtinId="9" hidden="1"/>
    <cellStyle name="Collegamento visitato" xfId="190" builtinId="9" hidden="1"/>
    <cellStyle name="Collegamento visitato" xfId="192" builtinId="9" hidden="1"/>
    <cellStyle name="Collegamento visitato" xfId="194" builtinId="9" hidden="1"/>
    <cellStyle name="Collegamento visitato" xfId="196" builtinId="9" hidden="1"/>
    <cellStyle name="Collegamento visitato" xfId="198" builtinId="9" hidden="1"/>
    <cellStyle name="Collegamento visitato" xfId="200" builtinId="9" hidden="1"/>
    <cellStyle name="Collegamento visitato" xfId="202" builtinId="9" hidden="1"/>
    <cellStyle name="Collegamento visitato" xfId="204" builtinId="9" hidden="1"/>
    <cellStyle name="Collegamento visitato" xfId="206" builtinId="9" hidden="1"/>
    <cellStyle name="Collegamento visitato" xfId="208" builtinId="9" hidden="1"/>
    <cellStyle name="Collegamento visitato" xfId="210" builtinId="9" hidden="1"/>
    <cellStyle name="Collegamento visitato" xfId="212" builtinId="9" hidden="1"/>
    <cellStyle name="Collegamento visitato" xfId="214" builtinId="9" hidden="1"/>
    <cellStyle name="Collegamento visitato" xfId="216" builtinId="9" hidden="1"/>
    <cellStyle name="Collegamento visitato" xfId="218" builtinId="9" hidden="1"/>
    <cellStyle name="Collegamento visitato" xfId="220" builtinId="9" hidden="1"/>
    <cellStyle name="Collegamento visitato" xfId="222" builtinId="9" hidden="1"/>
    <cellStyle name="Collegamento visitato" xfId="224" builtinId="9" hidden="1"/>
    <cellStyle name="Collegamento visitato" xfId="226" builtinId="9" hidden="1"/>
    <cellStyle name="Collegamento visitato" xfId="228" builtinId="9" hidden="1"/>
    <cellStyle name="Collegamento visitato" xfId="230" builtinId="9" hidden="1"/>
    <cellStyle name="Collegamento visitato" xfId="232" builtinId="9" hidden="1"/>
    <cellStyle name="Collegamento visitato" xfId="234" builtinId="9" hidden="1"/>
    <cellStyle name="Collegamento visitato" xfId="236" builtinId="9" hidden="1"/>
    <cellStyle name="Collegamento visitato" xfId="238" builtinId="9" hidden="1"/>
    <cellStyle name="Collegamento visitato" xfId="240" builtinId="9" hidden="1"/>
    <cellStyle name="Collegamento visitato" xfId="242" builtinId="9" hidden="1"/>
    <cellStyle name="Collegamento visitato" xfId="244" builtinId="9" hidden="1"/>
    <cellStyle name="Collegamento visitato" xfId="246" builtinId="9" hidden="1"/>
    <cellStyle name="Collegamento visitato" xfId="248" builtinId="9" hidden="1"/>
    <cellStyle name="Collegamento visitato" xfId="250" builtinId="9" hidden="1"/>
    <cellStyle name="Collegamento visitato" xfId="252" builtinId="9" hidden="1"/>
    <cellStyle name="Collegamento visitato" xfId="254" builtinId="9" hidden="1"/>
    <cellStyle name="Collegamento visitato" xfId="256" builtinId="9" hidden="1"/>
    <cellStyle name="Collegamento visitato" xfId="258" builtinId="9" hidden="1"/>
    <cellStyle name="Collegamento visitato" xfId="260" builtinId="9" hidden="1"/>
    <cellStyle name="Collegamento visitato" xfId="262" builtinId="9" hidden="1"/>
    <cellStyle name="Collegamento visitato" xfId="264" builtinId="9" hidden="1"/>
    <cellStyle name="Collegamento visitato" xfId="266" builtinId="9" hidden="1"/>
    <cellStyle name="Collegamento visitato" xfId="268" builtinId="9" hidden="1"/>
    <cellStyle name="Collegamento visitato" xfId="270" builtinId="9" hidden="1"/>
    <cellStyle name="Collegamento visitato" xfId="272" builtinId="9" hidden="1"/>
    <cellStyle name="Collegamento visitato" xfId="274" builtinId="9" hidden="1"/>
    <cellStyle name="Collegamento visitato" xfId="276" builtinId="9" hidden="1"/>
    <cellStyle name="Collegamento visitato" xfId="278" builtinId="9" hidden="1"/>
    <cellStyle name="Collegamento visitato" xfId="280" builtinId="9" hidden="1"/>
    <cellStyle name="Collegamento visitato" xfId="282" builtinId="9" hidden="1"/>
    <cellStyle name="Collegamento visitato" xfId="284" builtinId="9" hidden="1"/>
    <cellStyle name="Collegamento visitato" xfId="286" builtinId="9" hidden="1"/>
    <cellStyle name="Collegamento visitato" xfId="288" builtinId="9" hidden="1"/>
    <cellStyle name="Collegamento visitato" xfId="290" builtinId="9" hidden="1"/>
    <cellStyle name="Collegamento visitato" xfId="292" builtinId="9" hidden="1"/>
    <cellStyle name="Collegamento visitato" xfId="294" builtinId="9" hidden="1"/>
    <cellStyle name="Collegamento visitato" xfId="296" builtinId="9" hidden="1"/>
    <cellStyle name="Collegamento visitato" xfId="298" builtinId="9" hidden="1"/>
    <cellStyle name="Collegamento visitato" xfId="300" builtinId="9" hidden="1"/>
    <cellStyle name="Collegamento visitato" xfId="302" builtinId="9" hidden="1"/>
    <cellStyle name="Collegamento visitato" xfId="304" builtinId="9" hidden="1"/>
    <cellStyle name="Collegamento visitato" xfId="306" builtinId="9" hidden="1"/>
    <cellStyle name="Collegamento visitato" xfId="308" builtinId="9" hidden="1"/>
    <cellStyle name="Collegamento visitato" xfId="310" builtinId="9" hidden="1"/>
    <cellStyle name="Collegamento visitato" xfId="312" builtinId="9" hidden="1"/>
    <cellStyle name="Collegamento visitato" xfId="314" builtinId="9" hidden="1"/>
    <cellStyle name="Collegamento visitato" xfId="316" builtinId="9" hidden="1"/>
    <cellStyle name="Collegamento visitato" xfId="318" builtinId="9" hidden="1"/>
    <cellStyle name="Collegamento visitato" xfId="320" builtinId="9" hidden="1"/>
    <cellStyle name="Collegamento visitato" xfId="322" builtinId="9" hidden="1"/>
    <cellStyle name="Collegamento visitato" xfId="324" builtinId="9" hidden="1"/>
    <cellStyle name="Collegamento visitato" xfId="326" builtinId="9" hidden="1"/>
    <cellStyle name="Collegamento visitato" xfId="328" builtinId="9" hidden="1"/>
    <cellStyle name="Collegamento visitato" xfId="330" builtinId="9" hidden="1"/>
    <cellStyle name="Collegamento visitato" xfId="332" builtinId="9" hidden="1"/>
    <cellStyle name="Collegamento visitato" xfId="333" builtinId="9" hidden="1"/>
    <cellStyle name="Collegamento visitato" xfId="334" builtinId="9" hidden="1"/>
    <cellStyle name="Collegamento visitato" xfId="335" builtinId="9" hidden="1"/>
    <cellStyle name="Collegamento visitato" xfId="336" builtinId="9" hidden="1"/>
    <cellStyle name="Collegamento visitato" xfId="337" builtinId="9" hidden="1"/>
    <cellStyle name="Collegamento visitato" xfId="338" builtinId="9" hidden="1"/>
    <cellStyle name="Collegamento visitato" xfId="339" builtinId="9" hidden="1"/>
    <cellStyle name="Collegamento visitato" xfId="340" builtinId="9" hidden="1"/>
    <cellStyle name="Collegamento visitato" xfId="341" builtinId="9" hidden="1"/>
    <cellStyle name="Collegamento visitato" xfId="342" builtinId="9" hidden="1"/>
    <cellStyle name="Collegamento visitato" xfId="343" builtinId="9" hidden="1"/>
    <cellStyle name="Collegamento visitato" xfId="344" builtinId="9" hidden="1"/>
    <cellStyle name="Collegamento visitato" xfId="345" builtinId="9" hidden="1"/>
    <cellStyle name="Collegamento visitato" xfId="346" builtinId="9" hidden="1"/>
    <cellStyle name="Collegamento visitato" xfId="347" builtinId="9" hidden="1"/>
    <cellStyle name="Collegamento visitato" xfId="348" builtinId="9" hidden="1"/>
    <cellStyle name="Collegamento visitato" xfId="349" builtinId="9" hidden="1"/>
    <cellStyle name="Collegamento visitato" xfId="350" builtinId="9" hidden="1"/>
    <cellStyle name="Collegamento visitato" xfId="351" builtinId="9" hidden="1"/>
    <cellStyle name="Collegamento visitato" xfId="352" builtinId="9" hidden="1"/>
    <cellStyle name="Collegamento visitato" xfId="353" builtinId="9" hidden="1"/>
    <cellStyle name="Collegamento visitato" xfId="354" builtinId="9" hidden="1"/>
    <cellStyle name="Collegamento visitato" xfId="355" builtinId="9" hidden="1"/>
    <cellStyle name="Collegamento visitato" xfId="356" builtinId="9" hidden="1"/>
    <cellStyle name="Collegamento visitato" xfId="357" builtinId="9" hidden="1"/>
    <cellStyle name="Collegamento visitato" xfId="358" builtinId="9" hidden="1"/>
    <cellStyle name="Collegamento visitato" xfId="359" builtinId="9" hidden="1"/>
    <cellStyle name="Collegamento visitato" xfId="360" builtinId="9" hidden="1"/>
    <cellStyle name="Collegamento visitato" xfId="361" builtinId="9" hidden="1"/>
    <cellStyle name="Collegamento visitato" xfId="362" builtinId="9" hidden="1"/>
    <cellStyle name="Collegamento visitato" xfId="363" builtinId="9" hidden="1"/>
    <cellStyle name="Collegamento visitato" xfId="364" builtinId="9" hidden="1"/>
    <cellStyle name="Collegamento visitato" xfId="365" builtinId="9" hidden="1"/>
    <cellStyle name="Collegamento visitato" xfId="366" builtinId="9" hidden="1"/>
    <cellStyle name="Collegamento visitato" xfId="367" builtinId="9" hidden="1"/>
    <cellStyle name="Collegamento visitato" xfId="368" builtinId="9" hidden="1"/>
    <cellStyle name="Collegamento visitato" xfId="369" builtinId="9" hidden="1"/>
    <cellStyle name="Collegamento visitato" xfId="370" builtinId="9" hidden="1"/>
    <cellStyle name="Collegamento visitato" xfId="371" builtinId="9" hidden="1"/>
    <cellStyle name="Collegamento visitato" xfId="372" builtinId="9" hidden="1"/>
    <cellStyle name="Collegamento visitato" xfId="373" builtinId="9" hidden="1"/>
    <cellStyle name="Collegamento visitato" xfId="374" builtinId="9" hidden="1"/>
    <cellStyle name="Collegamento visitato" xfId="375" builtinId="9" hidden="1"/>
    <cellStyle name="Collegamento visitato" xfId="376" builtinId="9" hidden="1"/>
    <cellStyle name="Collegamento visitato" xfId="377" builtinId="9" hidden="1"/>
    <cellStyle name="Collegamento visitato" xfId="378" builtinId="9" hidden="1"/>
    <cellStyle name="Collegamento visitato" xfId="379" builtinId="9" hidden="1"/>
    <cellStyle name="Collegamento visitato" xfId="380" builtinId="9" hidden="1"/>
    <cellStyle name="Hyperlink 2" xfId="28"/>
    <cellStyle name="ICRHB Document Title" xfId="4"/>
    <cellStyle name="ICRHB Normal" xfId="1"/>
    <cellStyle name="ICRHB Paragraph Header" xfId="7"/>
    <cellStyle name="ICRHB Section Header" xfId="5"/>
    <cellStyle name="ICRHB Section Subheader" xfId="6"/>
    <cellStyle name="ICRHB Table Header" xfId="8"/>
    <cellStyle name="ICRHB Table Text" xfId="45"/>
    <cellStyle name="Normal 2" xfId="29"/>
    <cellStyle name="Normal 2 2" xfId="27"/>
    <cellStyle name="Normal 3" xfId="30"/>
    <cellStyle name="Normale" xfId="0" builtinId="0"/>
  </cellStyles>
  <dxfs count="34">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gif"/><Relationship Id="rId3"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editAs="oneCell">
    <xdr:from>
      <xdr:col>1</xdr:col>
      <xdr:colOff>10160</xdr:colOff>
      <xdr:row>1</xdr:row>
      <xdr:rowOff>101600</xdr:rowOff>
    </xdr:from>
    <xdr:to>
      <xdr:col>1</xdr:col>
      <xdr:colOff>759460</xdr:colOff>
      <xdr:row>1</xdr:row>
      <xdr:rowOff>792480</xdr:rowOff>
    </xdr:to>
    <xdr:pic>
      <xdr:nvPicPr>
        <xdr:cNvPr id="3" name="Picture 2" descr="D:\IPMA\Website\Intranet\323 Official Graphics\IPMA_full_logo_sm.png">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520" y="264160"/>
          <a:ext cx="749300" cy="690880"/>
        </a:xfrm>
        <a:prstGeom prst="rect">
          <a:avLst/>
        </a:prstGeom>
        <a:noFill/>
        <a:ln>
          <a:noFill/>
        </a:ln>
      </xdr:spPr>
    </xdr:pic>
    <xdr:clientData/>
  </xdr:twoCellAnchor>
  <xdr:twoCellAnchor editAs="oneCell">
    <xdr:from>
      <xdr:col>3</xdr:col>
      <xdr:colOff>0</xdr:colOff>
      <xdr:row>1</xdr:row>
      <xdr:rowOff>0</xdr:rowOff>
    </xdr:from>
    <xdr:to>
      <xdr:col>3</xdr:col>
      <xdr:colOff>927100</xdr:colOff>
      <xdr:row>1</xdr:row>
      <xdr:rowOff>495300</xdr:rowOff>
    </xdr:to>
    <xdr:pic>
      <xdr:nvPicPr>
        <xdr:cNvPr id="1027" name="Picture 3" descr="escrizione: IPMA_logo_XL_Italy_R.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80000" y="165100"/>
          <a:ext cx="9271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12700</xdr:colOff>
      <xdr:row>1</xdr:row>
      <xdr:rowOff>520700</xdr:rowOff>
    </xdr:from>
    <xdr:to>
      <xdr:col>3</xdr:col>
      <xdr:colOff>901700</xdr:colOff>
      <xdr:row>1</xdr:row>
      <xdr:rowOff>1041400</xdr:rowOff>
    </xdr:to>
    <xdr:pic>
      <xdr:nvPicPr>
        <xdr:cNvPr id="1028" name="Picture 4" descr="escrizione: animp.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92700" y="685800"/>
          <a:ext cx="889000" cy="52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useppepugliese/Desktop/ICR4%20IPMA%20ITALY/PROGETTO%20ICR4%20ITALY/PORTFOLIO%20MANAGEMENT/MODULISTICA%20/IPMA%20Modulo%20Valutazione%20Complessit&#224;%20PPP%20v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Esempio - Rating Candidato"/>
      <sheetName val="Rating definiti dal Candidato"/>
      <sheetName val="Dettagli Progetti"/>
      <sheetName val="Dettagli Programma"/>
      <sheetName val="Dettagli Portafogli"/>
      <sheetName val="Rating definiti dagli Assessors"/>
      <sheetName val="Foglio1"/>
    </sheetNames>
    <sheetDataSet>
      <sheetData sheetId="0"/>
      <sheetData sheetId="1"/>
      <sheetData sheetId="2">
        <row r="3">
          <cell r="K3" t="str">
            <v xml:space="preserve"> </v>
          </cell>
        </row>
        <row r="5">
          <cell r="D5" t="str">
            <v>C</v>
          </cell>
        </row>
        <row r="10">
          <cell r="C10" t="str">
            <v xml:space="preserve"> Obiettivi e valutazione dei risultati  ( complessita' legata al prodotto): questo indicatore riguarda la complessita' che  si origina da obiettivi, traguardi, requisiti e aspettative  vaghi, impegnativi e mutuamente in conflitto. </v>
          </cell>
        </row>
        <row r="11">
          <cell r="C11" t="str">
            <v>Processi, metodi, strumenti e tecniche ( complessita' legata al processo ) : questo indicatore copre la complessita' legata al numero di compiti, assunzioni, vincoli e le loro interdipendenze; i processi e i requisiti del processo di qualita', il team e la struttura di comunicazione e la disponibilita' di metodi di supporto  a strumenti e tecniche.</v>
          </cell>
        </row>
        <row r="12">
          <cell r="C12" t="str">
            <v>Le risorse comprendono le finanze( complessita' legata ai dati di ingresso). Questo indicatore copre le complessita'  legate all'acquisizione ed al mantenimento dei necessari budget ( stime ) ( da fonti diverse possibilmente ) : la diversita' o la  mancanza di disponibilita' di risorse ( umane e non ) , ed i processi e le attivita' per gestire gli aspetti finanziari e del personale, acquisti compresi.</v>
          </cell>
        </row>
        <row r="13">
          <cell r="C13" t="str">
            <v>Rischi e opportunita' ( complessita' legata al rischio  ): questo indicatore copre la complessita' legata ai profili di rischio ed ai livelli di incertezza di progetto, programma, portafoglio e delle iniziative che da questi dipendono.</v>
          </cell>
        </row>
        <row r="14">
          <cell r="C14" t="str">
            <v>Parti interessate e integrazione ( complessita'' legata alla strategia ):  questo indicatore copre l'influenza della strategia formale da parte delle organizzazioni sostenitrici e gli standard, le regole, le strategie e le politiche informali in grado di infuenzare il progetto, programma o portafoglio. Altri fattori possono includere l'importanza dei prodotti per l'organizzazione, la misura dell'accordo tra le parti interessate; il potere informale; interessi e resistenze che circondano il progetto, programma, portafoglio ed ogni requisito legale.</v>
          </cell>
        </row>
        <row r="15">
          <cell r="C15" t="str">
            <v>Relazioni con le organizzazioni permanenti ( complessita' legata alla organizzazione ) : questo indicatore riguarda l'ammontare e la inter-relazionalita' delle interfacce di progetto, programma o portafoglio con i sistemi, le strutture , la reportistica ed i processi decisionali dell'organizzazione.</v>
          </cell>
        </row>
        <row r="16">
          <cell r="C16" t="str">
            <v>Contesto sociale e culturale ( complessita' socio-culturale ): questo indicatore riguarda la complessita' che risulta dalle dinamiche socio-culturali. Queste possono includere interfacce con partecipanti, parti interessate o organizzazioni con differenti formazioni socio-culturali oppure dover trattare con gruppi di progetto distribuiti.</v>
          </cell>
        </row>
        <row r="17">
          <cell r="C17" t="str">
            <v>Guida, lavoro di squadra e decisioni ( complessita' legata alla squadra di progetto): questo indicatore copre i requisiti di gestione e guida dall'interno del progetto, programma o portafoglio. Questo indicatore punta sulla  complessita' generata dalla relazione con la squadra di progetto e la sua maturita' da cui visione, guida e conduzione che la squadra ha necessita' di produrre.</v>
          </cell>
        </row>
        <row r="18">
          <cell r="C18" t="str">
            <v>Grado di innovazione e condizioni generali ( complessita' legata alla innovazione ): questo indicatore si riferisce.  alla complessita' originata dal livello di innovazione tecnologica del progetto,  programma,  o portafoglio.Questo indicatore puo' focalizzarsi sull'apprendimento e sulla abbondanza di risorse associata necessaria per innovare e/o lavorare con risultati, approcci, processi, strumenti  e/o metodi poco  familiari.</v>
          </cell>
        </row>
        <row r="19">
          <cell r="C19" t="str">
            <v>Richiesta di coordinamento ( complessita' legata all' autonomia ): questo indicatore copre la quantita' di autonomia e responsabilita' che e' stata data o  che e' stata presa/mostrata dal responsabile di progetto, programma o portafoglio.Questo indicatore si concentra sul coordinamento, la comunicazione , la promozione e la difesa degli interessi di progetto ,programma  o portafoglio verso gli altri.</v>
          </cell>
        </row>
        <row r="24">
          <cell r="C24" t="str">
            <v>Valore minimo per il livello richiesto:</v>
          </cell>
        </row>
      </sheetData>
      <sheetData sheetId="3"/>
      <sheetData sheetId="4"/>
      <sheetData sheetId="5"/>
      <sheetData sheetId="6"/>
      <sheetData sheetId="7"/>
    </sheetDataSet>
  </externalBook>
</externalLink>
</file>

<file path=xl/theme/theme1.xml><?xml version="1.0" encoding="utf-8"?>
<a:theme xmlns:a="http://schemas.openxmlformats.org/drawingml/2006/main" name="PMCert Color">
  <a:themeElements>
    <a:clrScheme name="Custom 275">
      <a:dk1>
        <a:sysClr val="windowText" lastClr="000000"/>
      </a:dk1>
      <a:lt1>
        <a:sysClr val="window" lastClr="FFFFFF"/>
      </a:lt1>
      <a:dk2>
        <a:srgbClr val="800000"/>
      </a:dk2>
      <a:lt2>
        <a:srgbClr val="0000FF"/>
      </a:lt2>
      <a:accent1>
        <a:srgbClr val="FFC4C9"/>
      </a:accent1>
      <a:accent2>
        <a:srgbClr val="CCEEFF"/>
      </a:accent2>
      <a:accent3>
        <a:srgbClr val="DEFECE"/>
      </a:accent3>
      <a:accent4>
        <a:srgbClr val="EEDEFE"/>
      </a:accent4>
      <a:accent5>
        <a:srgbClr val="FFFFCC"/>
      </a:accent5>
      <a:accent6>
        <a:srgbClr val="F79646"/>
      </a:accent6>
      <a:hlink>
        <a:srgbClr val="0099EE"/>
      </a:hlink>
      <a:folHlink>
        <a:srgbClr val="CC00CC"/>
      </a:folHlink>
    </a:clrScheme>
    <a:fontScheme name="Office 2">
      <a:majorFont>
        <a:latin typeface="Calibri"/>
        <a:ea typeface=""/>
        <a:cs typeface=""/>
        <a:font script="Jpan" typeface="ＭＳ 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ambria"/>
        <a:ea typeface=""/>
        <a:cs typeface=""/>
        <a:font script="Jpan" typeface="ＭＳ Ｐ明朝"/>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certificazioneipma@animp.it"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sheetPr>
  <dimension ref="A2:E34"/>
  <sheetViews>
    <sheetView showGridLines="0" topLeftCell="A26" zoomScale="150" zoomScaleNormal="150" zoomScalePageLayoutView="150" workbookViewId="0">
      <selection activeCell="C26" sqref="C26:D26"/>
    </sheetView>
  </sheetViews>
  <sheetFormatPr baseColWidth="10" defaultColWidth="10.83203125" defaultRowHeight="13" x14ac:dyDescent="0"/>
  <cols>
    <col min="1" max="1" width="2.83203125" style="82" customWidth="1"/>
    <col min="2" max="2" width="12.83203125" style="82" customWidth="1"/>
    <col min="3" max="3" width="51" style="82" customWidth="1"/>
    <col min="4" max="4" width="12.83203125" style="82" customWidth="1"/>
    <col min="5" max="16384" width="10.83203125" style="82"/>
  </cols>
  <sheetData>
    <row r="2" spans="1:5" ht="99" customHeight="1">
      <c r="A2" s="105"/>
      <c r="B2" s="105"/>
      <c r="C2" s="81" t="s">
        <v>295</v>
      </c>
      <c r="D2" s="86"/>
      <c r="E2" s="79"/>
    </row>
    <row r="3" spans="1:5" ht="4" customHeight="1">
      <c r="A3" s="79"/>
      <c r="B3" s="79"/>
      <c r="C3" s="81"/>
      <c r="D3" s="4"/>
      <c r="E3" s="79"/>
    </row>
    <row r="4" spans="1:5" ht="2" hidden="1" customHeight="1"/>
    <row r="5" spans="1:5" s="2" customFormat="1" ht="18" customHeight="1">
      <c r="B5" s="106" t="s">
        <v>93</v>
      </c>
      <c r="C5" s="107"/>
      <c r="D5" s="108"/>
    </row>
    <row r="6" spans="1:5" s="87" customFormat="1" ht="35" customHeight="1">
      <c r="B6" s="91" t="s">
        <v>313</v>
      </c>
      <c r="C6" s="101" t="s">
        <v>314</v>
      </c>
      <c r="D6" s="102"/>
    </row>
    <row r="7" spans="1:5" s="87" customFormat="1" ht="35" customHeight="1">
      <c r="B7" s="90" t="s">
        <v>312</v>
      </c>
      <c r="C7" s="101" t="s">
        <v>328</v>
      </c>
      <c r="D7" s="102"/>
    </row>
    <row r="8" spans="1:5" s="87" customFormat="1" ht="35" customHeight="1">
      <c r="B8" s="95" t="s">
        <v>89</v>
      </c>
      <c r="C8" s="101" t="s">
        <v>134</v>
      </c>
      <c r="D8" s="102"/>
    </row>
    <row r="9" spans="1:5" s="3" customFormat="1" ht="21" customHeight="1">
      <c r="B9" s="95"/>
      <c r="C9" s="109" t="s">
        <v>86</v>
      </c>
      <c r="D9" s="104"/>
    </row>
    <row r="10" spans="1:5" s="83" customFormat="1" ht="52" customHeight="1">
      <c r="B10" s="80" t="s">
        <v>294</v>
      </c>
      <c r="C10" s="84" t="s">
        <v>133</v>
      </c>
      <c r="D10" s="85"/>
    </row>
    <row r="11" spans="1:5" s="83" customFormat="1" ht="49" customHeight="1">
      <c r="B11" s="80" t="s">
        <v>90</v>
      </c>
      <c r="C11" s="112" t="s">
        <v>91</v>
      </c>
      <c r="D11" s="113"/>
    </row>
    <row r="12" spans="1:5" s="83" customFormat="1" ht="36" customHeight="1">
      <c r="B12" s="80" t="s">
        <v>92</v>
      </c>
      <c r="C12" s="112" t="s">
        <v>316</v>
      </c>
      <c r="D12" s="113"/>
    </row>
    <row r="15" spans="1:5" s="2" customFormat="1" ht="18" customHeight="1">
      <c r="B15" s="106" t="s">
        <v>94</v>
      </c>
      <c r="C15" s="107"/>
      <c r="D15" s="108"/>
    </row>
    <row r="16" spans="1:5" s="83" customFormat="1" ht="65.5" customHeight="1">
      <c r="B16" s="80" t="s">
        <v>95</v>
      </c>
      <c r="C16" s="112" t="s">
        <v>318</v>
      </c>
      <c r="D16" s="113"/>
    </row>
    <row r="17" spans="2:4" s="83" customFormat="1" ht="145" customHeight="1">
      <c r="B17" s="80" t="s">
        <v>83</v>
      </c>
      <c r="C17" s="114" t="s">
        <v>296</v>
      </c>
      <c r="D17" s="113"/>
    </row>
    <row r="18" spans="2:4" s="83" customFormat="1" ht="63" customHeight="1">
      <c r="B18" s="94" t="s">
        <v>96</v>
      </c>
      <c r="C18" s="101" t="s">
        <v>315</v>
      </c>
      <c r="D18" s="102"/>
    </row>
    <row r="19" spans="2:4" s="83" customFormat="1" ht="62" customHeight="1">
      <c r="B19" s="96"/>
      <c r="C19" s="103" t="s">
        <v>317</v>
      </c>
      <c r="D19" s="104"/>
    </row>
    <row r="20" spans="2:4" s="83" customFormat="1" ht="58" customHeight="1">
      <c r="B20" s="94" t="s">
        <v>297</v>
      </c>
      <c r="C20" s="101" t="s">
        <v>329</v>
      </c>
      <c r="D20" s="102"/>
    </row>
    <row r="21" spans="2:4" s="83" customFormat="1" ht="48" customHeight="1">
      <c r="B21" s="95"/>
      <c r="C21" s="110" t="s">
        <v>298</v>
      </c>
      <c r="D21" s="111"/>
    </row>
    <row r="22" spans="2:4" s="83" customFormat="1" ht="79" customHeight="1">
      <c r="B22" s="96"/>
      <c r="C22" s="103" t="s">
        <v>135</v>
      </c>
      <c r="D22" s="104"/>
    </row>
    <row r="23" spans="2:4" s="83" customFormat="1" ht="56" customHeight="1">
      <c r="B23" s="94" t="s">
        <v>97</v>
      </c>
      <c r="C23" s="101" t="s">
        <v>308</v>
      </c>
      <c r="D23" s="102"/>
    </row>
    <row r="24" spans="2:4" s="83" customFormat="1" ht="56" customHeight="1">
      <c r="B24" s="95"/>
      <c r="C24" s="88" t="s">
        <v>309</v>
      </c>
      <c r="D24" s="89"/>
    </row>
    <row r="25" spans="2:4" s="83" customFormat="1" ht="52" customHeight="1">
      <c r="B25" s="95"/>
      <c r="C25" s="88" t="s">
        <v>310</v>
      </c>
      <c r="D25" s="89"/>
    </row>
    <row r="26" spans="2:4" s="83" customFormat="1" ht="52" customHeight="1">
      <c r="B26" s="96"/>
      <c r="C26" s="103" t="s">
        <v>311</v>
      </c>
      <c r="D26" s="104"/>
    </row>
    <row r="27" spans="2:4" s="83" customFormat="1" ht="32" customHeight="1">
      <c r="B27" s="94" t="s">
        <v>305</v>
      </c>
      <c r="C27" s="101" t="s">
        <v>306</v>
      </c>
      <c r="D27" s="102"/>
    </row>
    <row r="28" spans="2:4" s="83" customFormat="1" ht="31" customHeight="1">
      <c r="B28" s="96"/>
      <c r="C28" s="103" t="s">
        <v>307</v>
      </c>
      <c r="D28" s="104"/>
    </row>
    <row r="29" spans="2:4" s="83" customFormat="1" ht="32" customHeight="1">
      <c r="B29" s="94" t="s">
        <v>299</v>
      </c>
      <c r="C29" s="97" t="s">
        <v>300</v>
      </c>
      <c r="D29" s="98"/>
    </row>
    <row r="30" spans="2:4" s="83" customFormat="1" ht="31" customHeight="1">
      <c r="B30" s="96"/>
      <c r="C30" s="103" t="s">
        <v>301</v>
      </c>
      <c r="D30" s="104"/>
    </row>
    <row r="31" spans="2:4" s="83" customFormat="1" ht="32" customHeight="1">
      <c r="B31" s="94" t="s">
        <v>88</v>
      </c>
      <c r="C31" s="97" t="s">
        <v>302</v>
      </c>
      <c r="D31" s="98"/>
    </row>
    <row r="32" spans="2:4" s="83" customFormat="1" ht="32" customHeight="1">
      <c r="B32" s="95"/>
      <c r="C32" s="97" t="s">
        <v>303</v>
      </c>
      <c r="D32" s="98"/>
    </row>
    <row r="33" spans="2:4" s="83" customFormat="1" ht="31" customHeight="1">
      <c r="B33" s="96"/>
      <c r="C33" s="99" t="s">
        <v>304</v>
      </c>
      <c r="D33" s="100"/>
    </row>
    <row r="34" spans="2:4" ht="34" customHeight="1"/>
  </sheetData>
  <customSheetViews>
    <customSheetView guid="{740DCA0A-182B-E649-BC90-296BE2BDEAB7}" scale="125" showGridLines="0" topLeftCell="A8">
      <selection activeCell="F10" sqref="F10"/>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32">
    <mergeCell ref="B15:D15"/>
    <mergeCell ref="C20:D20"/>
    <mergeCell ref="C21:D21"/>
    <mergeCell ref="C22:D22"/>
    <mergeCell ref="C11:D11"/>
    <mergeCell ref="C12:D12"/>
    <mergeCell ref="C18:D18"/>
    <mergeCell ref="C19:D19"/>
    <mergeCell ref="C17:D17"/>
    <mergeCell ref="C16:D16"/>
    <mergeCell ref="A2:B2"/>
    <mergeCell ref="B5:D5"/>
    <mergeCell ref="C8:D8"/>
    <mergeCell ref="C9:D9"/>
    <mergeCell ref="B8:B9"/>
    <mergeCell ref="C7:D7"/>
    <mergeCell ref="C6:D6"/>
    <mergeCell ref="B31:B33"/>
    <mergeCell ref="C31:D31"/>
    <mergeCell ref="C33:D33"/>
    <mergeCell ref="B18:B19"/>
    <mergeCell ref="B20:B22"/>
    <mergeCell ref="C27:D27"/>
    <mergeCell ref="B27:B28"/>
    <mergeCell ref="C28:D28"/>
    <mergeCell ref="C32:D32"/>
    <mergeCell ref="B29:B30"/>
    <mergeCell ref="C29:D29"/>
    <mergeCell ref="C30:D30"/>
    <mergeCell ref="B23:B26"/>
    <mergeCell ref="C23:D23"/>
    <mergeCell ref="C26:D26"/>
  </mergeCells>
  <phoneticPr fontId="10" type="noConversion"/>
  <hyperlinks>
    <hyperlink ref="C9" r:id="rId1"/>
  </hyperlink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sheetPr>
  <dimension ref="B2:V59"/>
  <sheetViews>
    <sheetView showGridLines="0" zoomScale="150" zoomScaleNormal="150" zoomScalePageLayoutView="150" workbookViewId="0">
      <pane xSplit="3" ySplit="9" topLeftCell="D10" activePane="bottomRight" state="frozenSplit"/>
      <selection pane="topRight" activeCell="D17" sqref="D17"/>
      <selection pane="bottomLeft" activeCell="A10" sqref="A10"/>
      <selection pane="bottomRight" activeCell="C2" sqref="C2"/>
    </sheetView>
  </sheetViews>
  <sheetFormatPr baseColWidth="10" defaultColWidth="10.83203125" defaultRowHeight="12" x14ac:dyDescent="0"/>
  <cols>
    <col min="1" max="1" width="2.83203125" style="6" customWidth="1"/>
    <col min="2" max="2" width="3.83203125" style="10" customWidth="1"/>
    <col min="3" max="3" width="61.83203125" style="6" customWidth="1"/>
    <col min="4" max="15" width="4.83203125" style="7" customWidth="1"/>
    <col min="16" max="17" width="50.83203125" style="6" customWidth="1"/>
    <col min="18" max="18" width="11" style="6" customWidth="1"/>
    <col min="19" max="21" width="38.83203125" style="6" hidden="1" customWidth="1"/>
    <col min="22" max="22" width="10.83203125" style="6"/>
    <col min="23" max="23" width="11" style="6" customWidth="1"/>
    <col min="24" max="16384" width="10.83203125" style="6"/>
  </cols>
  <sheetData>
    <row r="2" spans="2:22" s="1" customFormat="1" ht="20" customHeight="1">
      <c r="B2" s="9"/>
      <c r="C2" s="1" t="s">
        <v>84</v>
      </c>
      <c r="D2" s="39" t="s">
        <v>110</v>
      </c>
      <c r="E2" s="40"/>
      <c r="F2" s="41"/>
      <c r="G2" s="37"/>
      <c r="H2" s="16"/>
      <c r="I2" s="16"/>
      <c r="J2" s="39" t="s">
        <v>111</v>
      </c>
      <c r="K2" s="14"/>
      <c r="L2" s="14"/>
      <c r="M2" s="15"/>
      <c r="N2" s="14"/>
      <c r="O2" s="14"/>
      <c r="P2" s="14"/>
      <c r="Q2" s="14"/>
      <c r="R2" s="14"/>
      <c r="S2" s="6"/>
      <c r="T2" s="6"/>
      <c r="U2" s="6"/>
    </row>
    <row r="3" spans="2:22" s="1" customFormat="1" ht="20" customHeight="1">
      <c r="B3" s="9"/>
      <c r="C3" s="31" t="s">
        <v>108</v>
      </c>
      <c r="D3" s="119" t="s">
        <v>87</v>
      </c>
      <c r="E3" s="120"/>
      <c r="F3" s="120"/>
      <c r="G3" s="120"/>
      <c r="H3" s="121"/>
      <c r="I3" s="16"/>
      <c r="J3" s="122" t="s">
        <v>87</v>
      </c>
      <c r="K3" s="123"/>
      <c r="L3" s="123"/>
      <c r="M3" s="124"/>
      <c r="N3" s="14"/>
      <c r="O3" s="14"/>
      <c r="P3" s="14"/>
      <c r="Q3" s="14"/>
      <c r="R3" s="14"/>
      <c r="S3" s="6"/>
      <c r="T3" s="6"/>
      <c r="U3" s="6"/>
    </row>
    <row r="4" spans="2:22" s="1" customFormat="1" ht="20" customHeight="1">
      <c r="B4" s="9"/>
      <c r="C4" s="31" t="s">
        <v>109</v>
      </c>
      <c r="D4" s="39" t="s">
        <v>113</v>
      </c>
      <c r="F4" s="39" t="s">
        <v>114</v>
      </c>
      <c r="G4" s="41"/>
      <c r="H4" s="38"/>
      <c r="I4" s="38"/>
      <c r="J4" s="38"/>
      <c r="K4" s="14"/>
      <c r="L4" s="14"/>
      <c r="M4" s="15"/>
      <c r="N4" s="14"/>
      <c r="O4" s="14"/>
      <c r="P4" s="13"/>
      <c r="Q4" s="16"/>
      <c r="R4" s="16"/>
      <c r="S4" s="6"/>
      <c r="T4" s="6"/>
      <c r="U4" s="6"/>
    </row>
    <row r="5" spans="2:22" s="1" customFormat="1" ht="20" customHeight="1">
      <c r="B5" s="9"/>
      <c r="C5" s="44" t="str">
        <f>IF(AND(OR(D5="C",D5="D"),OR((F5="Programme"),F5="Portfolio")),"Invalid Domain or Level    ","")</f>
        <v/>
      </c>
      <c r="D5" s="42" t="s">
        <v>0</v>
      </c>
      <c r="E5" s="43"/>
      <c r="F5" s="125" t="s">
        <v>85</v>
      </c>
      <c r="G5" s="126"/>
      <c r="H5" s="127"/>
      <c r="I5" s="38"/>
      <c r="J5" s="38"/>
      <c r="K5" s="14"/>
      <c r="L5" s="14"/>
      <c r="M5" s="15"/>
      <c r="N5" s="14"/>
      <c r="O5" s="14"/>
      <c r="P5" s="13"/>
      <c r="Q5" s="16"/>
      <c r="R5" s="16"/>
      <c r="S5" s="6"/>
      <c r="T5" s="6"/>
      <c r="U5" s="6"/>
    </row>
    <row r="6" spans="2:22" s="1" customFormat="1" ht="20" customHeight="1">
      <c r="B6" s="9"/>
      <c r="C6" s="31"/>
      <c r="D6" s="54"/>
      <c r="E6" s="55"/>
      <c r="F6" s="56"/>
      <c r="G6" s="57"/>
      <c r="H6" s="58"/>
      <c r="I6" s="58"/>
      <c r="J6" s="58"/>
      <c r="K6" s="59"/>
      <c r="L6" s="59"/>
      <c r="M6" s="60"/>
      <c r="N6" s="59"/>
      <c r="O6" s="59"/>
      <c r="P6" s="13"/>
      <c r="Q6" s="16"/>
      <c r="R6" s="16"/>
      <c r="S6" s="6"/>
      <c r="T6" s="6"/>
      <c r="U6" s="6"/>
    </row>
    <row r="7" spans="2:22" ht="14" customHeight="1">
      <c r="D7" s="128" t="s">
        <v>112</v>
      </c>
      <c r="E7" s="129"/>
      <c r="F7" s="129"/>
      <c r="G7" s="129"/>
      <c r="H7" s="129"/>
      <c r="I7" s="129"/>
      <c r="J7" s="129"/>
      <c r="K7" s="129"/>
      <c r="L7" s="129"/>
      <c r="M7" s="129"/>
      <c r="N7" s="129"/>
      <c r="O7" s="130"/>
    </row>
    <row r="8" spans="2:22" s="5" customFormat="1" ht="23" customHeight="1">
      <c r="B8" s="117" t="s">
        <v>10</v>
      </c>
      <c r="C8" s="131" t="s">
        <v>90</v>
      </c>
      <c r="D8" s="133" t="s">
        <v>115</v>
      </c>
      <c r="E8" s="134"/>
      <c r="F8" s="134"/>
      <c r="G8" s="134"/>
      <c r="H8" s="134"/>
      <c r="I8" s="134"/>
      <c r="J8" s="134"/>
      <c r="K8" s="134"/>
      <c r="L8" s="134"/>
      <c r="M8" s="134"/>
      <c r="N8" s="134"/>
      <c r="O8" s="135"/>
      <c r="P8" s="115" t="s">
        <v>126</v>
      </c>
      <c r="Q8" s="117" t="s">
        <v>127</v>
      </c>
      <c r="R8" s="48"/>
      <c r="S8" s="6"/>
      <c r="T8" s="6"/>
      <c r="U8" s="6"/>
    </row>
    <row r="9" spans="2:22" s="5" customFormat="1" ht="17" customHeight="1">
      <c r="B9" s="118"/>
      <c r="C9" s="132"/>
      <c r="D9" s="74" t="s">
        <v>0</v>
      </c>
      <c r="E9" s="74" t="s">
        <v>1</v>
      </c>
      <c r="F9" s="74" t="s">
        <v>2</v>
      </c>
      <c r="G9" s="74" t="s">
        <v>3</v>
      </c>
      <c r="H9" s="74" t="s">
        <v>4</v>
      </c>
      <c r="I9" s="74" t="s">
        <v>5</v>
      </c>
      <c r="J9" s="74" t="s">
        <v>6</v>
      </c>
      <c r="K9" s="74" t="s">
        <v>7</v>
      </c>
      <c r="L9" s="74" t="s">
        <v>8</v>
      </c>
      <c r="M9" s="74" t="s">
        <v>9</v>
      </c>
      <c r="N9" s="74" t="s">
        <v>43</v>
      </c>
      <c r="O9" s="74" t="s">
        <v>44</v>
      </c>
      <c r="P9" s="116"/>
      <c r="Q9" s="118"/>
      <c r="R9" s="48"/>
      <c r="S9" s="6"/>
      <c r="T9" s="6"/>
      <c r="U9" s="6"/>
    </row>
    <row r="10" spans="2:22" ht="60" customHeight="1">
      <c r="B10" s="30">
        <v>1</v>
      </c>
      <c r="C10" s="61" t="str">
        <f>'Rating definiti dal Candidato'!C10</f>
        <v xml:space="preserve"> Obiettivi e valutazione dei risultati  ( complessita' legata al prodotto): questo indicatore riguarda la complessita' che  si origina da obiettivi, traguardi, requisiti e aspettative  vaghi, impegnativi e mutuamente in conflitto. </v>
      </c>
      <c r="D10" s="49">
        <v>3</v>
      </c>
      <c r="E10" s="49">
        <v>1</v>
      </c>
      <c r="F10" s="49">
        <v>3</v>
      </c>
      <c r="G10" s="49">
        <v>1</v>
      </c>
      <c r="H10" s="49">
        <v>2</v>
      </c>
      <c r="I10" s="49"/>
      <c r="J10" s="49"/>
      <c r="K10" s="49"/>
      <c r="L10" s="49"/>
      <c r="M10" s="49"/>
      <c r="N10" s="49"/>
      <c r="O10" s="49"/>
      <c r="P10" s="72"/>
      <c r="Q10" s="19" t="str">
        <f>IF($F$5="Project",S10,IF($F$5="Portfolio",U10,T10))</f>
        <v>4.5.2 Requirements and objectives_x000D_4.5.3 Scope_x000D_4.5.13 Change and transformation_x000D_4.5.14 Select and balance</v>
      </c>
      <c r="R10" s="45"/>
      <c r="S10" s="17" t="s">
        <v>48</v>
      </c>
      <c r="T10" s="17" t="s">
        <v>50</v>
      </c>
      <c r="U10" s="17" t="s">
        <v>51</v>
      </c>
    </row>
    <row r="11" spans="2:22" ht="70" customHeight="1">
      <c r="B11" s="30">
        <v>2</v>
      </c>
      <c r="C11" s="61" t="str">
        <f>'Rating definiti dal Candidato'!C11</f>
        <v>Processi, metodi, strumenti e tecniche ( complessita' legata al processo ) : questo indicatore copre la complessita' legata al numero di compiti, assunzioni, vincoli e le loro interdipendenze; i processi e i requisiti del processo di qualita', il team e la struttura di comunicazione e la disponibilita' di metodi di supporto  a strumenti e tecniche.</v>
      </c>
      <c r="D11" s="49">
        <v>3</v>
      </c>
      <c r="E11" s="49">
        <v>2</v>
      </c>
      <c r="F11" s="49">
        <v>2</v>
      </c>
      <c r="G11" s="49">
        <v>2</v>
      </c>
      <c r="H11" s="49">
        <v>2</v>
      </c>
      <c r="I11" s="49"/>
      <c r="J11" s="49"/>
      <c r="K11" s="49"/>
      <c r="L11" s="49"/>
      <c r="M11" s="49"/>
      <c r="N11" s="49"/>
      <c r="O11" s="49"/>
      <c r="P11" s="72"/>
      <c r="Q11" s="19" t="str">
        <f t="shared" ref="Q11:Q19" si="0">IF($F$5="Project",S11,IF($F$5="Portfolio",U11,T11))</f>
        <v>4.5.4 Time_x000D_4.5.5 Organisation and information_x000D_4.5.6 Quality_x000D_4.5.10 Plan and control</v>
      </c>
      <c r="R11" s="45"/>
      <c r="S11" s="17" t="s">
        <v>49</v>
      </c>
      <c r="T11" s="17" t="s">
        <v>62</v>
      </c>
      <c r="U11" s="17" t="s">
        <v>70</v>
      </c>
    </row>
    <row r="12" spans="2:22" ht="70" customHeight="1">
      <c r="B12" s="30">
        <v>3</v>
      </c>
      <c r="C12" s="61" t="str">
        <f>'Rating definiti dal Candidato'!C12</f>
        <v>Le risorse comprendono le finanze( complessita' legata ai dati di ingresso). Questo indicatore copre le complessita'  legate all'acquisizione ed al mantenimento dei necessari budget ( stime ) ( da fonti diverse possibilmente ) : la diversita' o la  mancanza di disponibilita' di risorse ( umane e non ) , ed i processi e le attivita' per gestire gli aspetti finanziari e del personale, acquisti compresi.</v>
      </c>
      <c r="D12" s="49">
        <v>3</v>
      </c>
      <c r="E12" s="49">
        <v>3</v>
      </c>
      <c r="F12" s="49">
        <v>3</v>
      </c>
      <c r="G12" s="49">
        <v>3</v>
      </c>
      <c r="H12" s="49">
        <v>3</v>
      </c>
      <c r="I12" s="49"/>
      <c r="J12" s="49"/>
      <c r="K12" s="49"/>
      <c r="L12" s="49"/>
      <c r="M12" s="49"/>
      <c r="N12" s="49"/>
      <c r="O12" s="49"/>
      <c r="P12" s="72"/>
      <c r="Q12" s="19" t="str">
        <f t="shared" si="0"/>
        <v>4.5.7 Finance_x000D_4.5.8 Resources_x000D_4.5.9 Procurement</v>
      </c>
      <c r="R12" s="45"/>
      <c r="S12" s="17" t="s">
        <v>55</v>
      </c>
      <c r="T12" s="17" t="s">
        <v>63</v>
      </c>
      <c r="U12" s="17" t="s">
        <v>71</v>
      </c>
      <c r="V12" s="47"/>
    </row>
    <row r="13" spans="2:22" ht="46" customHeight="1">
      <c r="B13" s="30">
        <v>4</v>
      </c>
      <c r="C13" s="61" t="str">
        <f>'Rating definiti dal Candidato'!C13</f>
        <v>Rischi e opportunita' ( complessita' legata al rischio  ): questo indicatore copre la complessita' legata ai profili di rischio ed ai livelli di incertezza di progetto, programma, portafoglio e delle iniziative che da questi dipendono.</v>
      </c>
      <c r="D13" s="49">
        <v>4</v>
      </c>
      <c r="E13" s="49">
        <v>2</v>
      </c>
      <c r="F13" s="49">
        <v>3</v>
      </c>
      <c r="G13" s="49">
        <v>3</v>
      </c>
      <c r="H13" s="49">
        <v>4</v>
      </c>
      <c r="I13" s="49"/>
      <c r="J13" s="49"/>
      <c r="K13" s="49"/>
      <c r="L13" s="49"/>
      <c r="M13" s="49"/>
      <c r="N13" s="49"/>
      <c r="O13" s="49"/>
      <c r="P13" s="72"/>
      <c r="Q13" s="19" t="str">
        <f t="shared" si="0"/>
        <v>4.5.11 Risk and opportunity</v>
      </c>
      <c r="R13" s="45"/>
      <c r="S13" s="6" t="s">
        <v>52</v>
      </c>
      <c r="T13" s="6" t="s">
        <v>53</v>
      </c>
      <c r="U13" s="6" t="s">
        <v>54</v>
      </c>
      <c r="V13" s="47"/>
    </row>
    <row r="14" spans="2:22" s="23" customFormat="1" ht="90" customHeight="1">
      <c r="B14" s="30">
        <v>5</v>
      </c>
      <c r="C14" s="61" t="str">
        <f>'Rating definiti dal Candidato'!C14</f>
        <v>Parti interessate e integrazione ( complessita'' legata alla strategia ):  questo indicatore copre l'influenza della strategia formale da parte delle organizzazioni sostenitrici e gli standard, le regole, le strategie e le politiche informali in grado di infuenzare il progetto, programma o portafoglio. Altri fattori possono includere l'importanza dei prodotti per l'organizzazione, la misura dell'accordo tra le parti interessate; il potere informale; interessi e resistenze che circondano il progetto, programma, portafoglio ed ogni requisito legale.</v>
      </c>
      <c r="D14" s="49">
        <v>3</v>
      </c>
      <c r="E14" s="49">
        <v>2</v>
      </c>
      <c r="F14" s="49">
        <v>2</v>
      </c>
      <c r="G14" s="49">
        <v>3</v>
      </c>
      <c r="H14" s="49">
        <v>3</v>
      </c>
      <c r="I14" s="49"/>
      <c r="J14" s="49"/>
      <c r="K14" s="49"/>
      <c r="L14" s="49"/>
      <c r="M14" s="49"/>
      <c r="N14" s="49"/>
      <c r="O14" s="49"/>
      <c r="P14" s="73"/>
      <c r="Q14" s="19" t="str">
        <f t="shared" si="0"/>
        <v>4.3.1 Strategy_x000D_4.5.1 Project design_x000D_4.5.12 Stakeholders</v>
      </c>
      <c r="R14" s="46"/>
      <c r="S14" s="17" t="s">
        <v>56</v>
      </c>
      <c r="T14" s="17" t="s">
        <v>64</v>
      </c>
      <c r="U14" s="17" t="s">
        <v>72</v>
      </c>
      <c r="V14" s="47"/>
    </row>
    <row r="15" spans="2:22" ht="60" customHeight="1">
      <c r="B15" s="30">
        <v>6</v>
      </c>
      <c r="C15" s="61" t="str">
        <f>'Rating definiti dal Candidato'!C15</f>
        <v>Relazioni con le organizzazioni permanenti ( complessita' legata alla organizzazione ) : questo indicatore riguarda l'ammontare e la inter-relazionalita' delle interfacce di progetto, programma o portafoglio con i sistemi, le strutture , la reportistica ed i processi decisionali dell'organizzazione.</v>
      </c>
      <c r="D15" s="49">
        <v>3</v>
      </c>
      <c r="E15" s="49">
        <v>3</v>
      </c>
      <c r="F15" s="49">
        <v>3</v>
      </c>
      <c r="G15" s="49">
        <v>3</v>
      </c>
      <c r="H15" s="49">
        <v>3</v>
      </c>
      <c r="I15" s="49"/>
      <c r="J15" s="49"/>
      <c r="K15" s="49"/>
      <c r="L15" s="49"/>
      <c r="M15" s="49"/>
      <c r="N15" s="49"/>
      <c r="O15" s="49"/>
      <c r="P15" s="72"/>
      <c r="Q15" s="19" t="str">
        <f t="shared" si="0"/>
        <v>4.3.2 Governance, structures and processes_x000D_4.3.3 Compliance, standards and regulations</v>
      </c>
      <c r="R15" s="45"/>
      <c r="S15" s="17" t="s">
        <v>57</v>
      </c>
      <c r="T15" s="17" t="s">
        <v>65</v>
      </c>
      <c r="U15" s="17" t="s">
        <v>73</v>
      </c>
    </row>
    <row r="16" spans="2:22" ht="60" customHeight="1">
      <c r="B16" s="30">
        <v>7</v>
      </c>
      <c r="C16" s="61" t="str">
        <f>'Rating definiti dal Candidato'!C16</f>
        <v>Contesto sociale e culturale ( complessita' socio-culturale ): questo indicatore riguarda la complessita' che risulta dalle dinamiche socio-culturali. Queste possono includere interfacce con partecipanti, parti interessate o organizzazioni con differenti formazioni socio-culturali oppure dover trattare con gruppi di progetto distribuiti.</v>
      </c>
      <c r="D16" s="49">
        <v>3</v>
      </c>
      <c r="E16" s="49">
        <v>2</v>
      </c>
      <c r="F16" s="49">
        <v>2</v>
      </c>
      <c r="G16" s="49">
        <v>3</v>
      </c>
      <c r="H16" s="49">
        <v>2</v>
      </c>
      <c r="I16" s="49"/>
      <c r="J16" s="49"/>
      <c r="K16" s="49"/>
      <c r="L16" s="49"/>
      <c r="M16" s="49"/>
      <c r="N16" s="49"/>
      <c r="O16" s="49"/>
      <c r="P16" s="72"/>
      <c r="Q16" s="19" t="str">
        <f t="shared" si="0"/>
        <v>4.3.4 Power and interest_x000D_4.3.5 Culture and values</v>
      </c>
      <c r="R16" s="45"/>
      <c r="S16" s="17" t="s">
        <v>58</v>
      </c>
      <c r="T16" s="17" t="s">
        <v>66</v>
      </c>
      <c r="U16" s="17" t="s">
        <v>74</v>
      </c>
    </row>
    <row r="17" spans="2:22" ht="70" customHeight="1">
      <c r="B17" s="30">
        <v>8</v>
      </c>
      <c r="C17" s="61" t="str">
        <f>'Rating definiti dal Candidato'!C17</f>
        <v>Guida, lavoro di squadra e decisioni ( complessita' legata alla squadra di progetto): questo indicatore copre i requisiti di gestione e guida dall'interno del progetto, programma o portafoglio. Questo indicatore punta sulla  complessita' generata dalla relazione con la squadra di progetto e la sua maturita' da cui visione, guida e conduzione che la squadra ha necessita' di produrre.</v>
      </c>
      <c r="D17" s="49">
        <v>3</v>
      </c>
      <c r="E17" s="49">
        <v>2</v>
      </c>
      <c r="F17" s="49">
        <v>3</v>
      </c>
      <c r="G17" s="49">
        <v>3</v>
      </c>
      <c r="H17" s="49">
        <v>2</v>
      </c>
      <c r="I17" s="49"/>
      <c r="J17" s="49"/>
      <c r="K17" s="49"/>
      <c r="L17" s="49"/>
      <c r="M17" s="49"/>
      <c r="N17" s="49"/>
      <c r="O17" s="49"/>
      <c r="P17" s="72"/>
      <c r="Q17" s="19" t="str">
        <f t="shared" si="0"/>
        <v>4.4.1 Self-reflection and self-management_x000D_4.4.2 Personal integrity and reliability_x000D_4.4.4 Relations and engagement_x000D_4.4.5 Leadership_x000D_4.4.6 Teamwork</v>
      </c>
      <c r="R17" s="45"/>
      <c r="S17" s="17" t="s">
        <v>59</v>
      </c>
      <c r="T17" s="17" t="s">
        <v>67</v>
      </c>
      <c r="U17" s="17" t="s">
        <v>75</v>
      </c>
      <c r="V17" s="47"/>
    </row>
    <row r="18" spans="2:22" ht="70" customHeight="1">
      <c r="B18" s="30">
        <v>9</v>
      </c>
      <c r="C18" s="61" t="str">
        <f>'Rating definiti dal Candidato'!C18</f>
        <v>Grado di innovazione e condizioni generali ( complessita' legata alla innovazione ): questo indicatore si riferisce.  alla complessita' originata dal livello di innovazione tecnologica del progetto,  programma,  o portafoglio.Questo indicatore puo' focalizzarsi sull'apprendimento e sulla abbondanza di risorse associata necessaria per innovare e/o lavorare con risultati, approcci, processi, strumenti  e/o metodi poco  familiari.</v>
      </c>
      <c r="D18" s="49">
        <v>3</v>
      </c>
      <c r="E18" s="49">
        <v>2</v>
      </c>
      <c r="F18" s="49">
        <v>3</v>
      </c>
      <c r="G18" s="49">
        <v>3</v>
      </c>
      <c r="H18" s="49">
        <v>2</v>
      </c>
      <c r="I18" s="49"/>
      <c r="J18" s="49"/>
      <c r="K18" s="49"/>
      <c r="L18" s="49"/>
      <c r="M18" s="49"/>
      <c r="N18" s="49"/>
      <c r="O18" s="49"/>
      <c r="P18" s="72"/>
      <c r="Q18" s="19" t="str">
        <f t="shared" si="0"/>
        <v>4.4.8 Resourcefulness_x000D_4.4.10 Results orientation</v>
      </c>
      <c r="R18" s="45"/>
      <c r="S18" s="17" t="s">
        <v>60</v>
      </c>
      <c r="T18" s="17" t="s">
        <v>68</v>
      </c>
      <c r="U18" s="17" t="s">
        <v>76</v>
      </c>
      <c r="V18" s="47"/>
    </row>
    <row r="19" spans="2:22" ht="70" customHeight="1">
      <c r="B19" s="30">
        <v>10</v>
      </c>
      <c r="C19" s="61" t="str">
        <f>'Rating definiti dal Candidato'!C19</f>
        <v>Richiesta di coordinamento ( complessita' legata all' autonomia ): questo indicatore copre la quantita' di autonomia e responsabilita' che e' stata data o  che e' stata presa/mostrata dal responsabile di progetto, programma o portafoglio.Questo indicatore si concentra sul coordinamento, la comunicazione , la promozione e la difesa degli interessi di progetto ,programma  o portafoglio verso gli altri.</v>
      </c>
      <c r="D19" s="49">
        <v>3</v>
      </c>
      <c r="E19" s="49">
        <v>2</v>
      </c>
      <c r="F19" s="49">
        <v>2</v>
      </c>
      <c r="G19" s="49">
        <v>3</v>
      </c>
      <c r="H19" s="49">
        <v>2</v>
      </c>
      <c r="I19" s="49"/>
      <c r="J19" s="49"/>
      <c r="K19" s="49"/>
      <c r="L19" s="49"/>
      <c r="M19" s="49"/>
      <c r="N19" s="49"/>
      <c r="O19" s="49"/>
      <c r="P19" s="72"/>
      <c r="Q19" s="19" t="str">
        <f t="shared" si="0"/>
        <v>4.4.3 Personal communication_x000D_4.4.7 Conflict and crisis_x000D_4.4.9 Negotiation</v>
      </c>
      <c r="R19" s="45"/>
      <c r="S19" s="17" t="s">
        <v>61</v>
      </c>
      <c r="T19" s="17" t="s">
        <v>69</v>
      </c>
      <c r="U19" s="17" t="s">
        <v>77</v>
      </c>
      <c r="V19" s="47"/>
    </row>
    <row r="20" spans="2:22" ht="17" customHeight="1">
      <c r="V20" s="47"/>
    </row>
    <row r="21" spans="2:22" ht="17" customHeight="1">
      <c r="C21" s="12" t="s">
        <v>128</v>
      </c>
      <c r="D21" s="32">
        <f>IF(SUM(D10:D19)=0,"",SUM(D10:D19)/10)</f>
        <v>3.1</v>
      </c>
      <c r="E21" s="32">
        <f>IF(SUM(E10:E19)=0,"",SUM(E10:E19)/10)</f>
        <v>2.1</v>
      </c>
      <c r="F21" s="32">
        <f t="shared" ref="F21:H21" si="1">IF(SUM(F10:F19)=0,"",SUM(F10:F19)/10)</f>
        <v>2.6</v>
      </c>
      <c r="G21" s="32">
        <f t="shared" si="1"/>
        <v>2.7</v>
      </c>
      <c r="H21" s="32">
        <f t="shared" si="1"/>
        <v>2.5</v>
      </c>
      <c r="I21" s="32" t="str">
        <f t="shared" ref="I21:O21" si="2">IF(SUM(I10:I19)=0,"",SUM(I10:I19)/10)</f>
        <v/>
      </c>
      <c r="J21" s="32" t="str">
        <f t="shared" si="2"/>
        <v/>
      </c>
      <c r="K21" s="32" t="str">
        <f t="shared" si="2"/>
        <v/>
      </c>
      <c r="L21" s="32" t="str">
        <f t="shared" si="2"/>
        <v/>
      </c>
      <c r="M21" s="32" t="str">
        <f t="shared" si="2"/>
        <v/>
      </c>
      <c r="N21" s="32" t="str">
        <f t="shared" si="2"/>
        <v/>
      </c>
      <c r="O21" s="32" t="str">
        <f t="shared" si="2"/>
        <v/>
      </c>
      <c r="V21" s="47"/>
    </row>
    <row r="22" spans="2:22" ht="17" customHeight="1">
      <c r="C22" s="12" t="s">
        <v>129</v>
      </c>
      <c r="D22" s="28" t="str">
        <f>IF(SUM(D10:D19)=0,"",IF(D21&gt;$D$24,"Yes","No"))</f>
        <v>No</v>
      </c>
      <c r="E22" s="28" t="str">
        <f>IF(SUM(E10:E19)=0,"",IF(E21&gt;$D$24,"Si","No"))</f>
        <v>No</v>
      </c>
      <c r="F22" s="28" t="str">
        <f>IF(SUM(F10:F19)=0,"",IF(F21&gt;$D$24,"Si","No"))</f>
        <v>No</v>
      </c>
      <c r="G22" s="28" t="str">
        <f>IF(SUM(G10:G19)=0,"",IF(G21&gt;$D$24,"Si","No"))</f>
        <v>No</v>
      </c>
      <c r="H22" s="28" t="str">
        <f>IF(SUM(H10:H19)=0,"",IF(H21&gt;$D$24,"Si","No"))</f>
        <v>No</v>
      </c>
      <c r="I22" s="28" t="str">
        <f t="shared" ref="I22:O22" si="3">IF(SUM(I10:I19)=0,"",IF(I21&gt;$D$24,"Yes","No"))</f>
        <v/>
      </c>
      <c r="J22" s="28" t="str">
        <f t="shared" si="3"/>
        <v/>
      </c>
      <c r="K22" s="28" t="str">
        <f t="shared" si="3"/>
        <v/>
      </c>
      <c r="L22" s="28" t="str">
        <f t="shared" si="3"/>
        <v/>
      </c>
      <c r="M22" s="28" t="str">
        <f t="shared" si="3"/>
        <v/>
      </c>
      <c r="N22" s="28" t="str">
        <f t="shared" si="3"/>
        <v/>
      </c>
      <c r="O22" s="28" t="str">
        <f t="shared" si="3"/>
        <v/>
      </c>
    </row>
    <row r="23" spans="2:22" s="10" customFormat="1" ht="17" customHeight="1">
      <c r="C23" s="6"/>
      <c r="D23" s="7"/>
      <c r="E23" s="7"/>
      <c r="F23" s="7"/>
      <c r="G23" s="7"/>
      <c r="H23" s="7"/>
      <c r="I23" s="7"/>
      <c r="J23" s="7"/>
      <c r="K23" s="7"/>
      <c r="L23" s="7"/>
      <c r="M23" s="7"/>
      <c r="N23" s="7"/>
      <c r="O23" s="7"/>
      <c r="P23" s="6"/>
      <c r="Q23" s="6"/>
      <c r="R23" s="6"/>
      <c r="S23" s="6"/>
      <c r="T23" s="6"/>
      <c r="U23" s="6"/>
    </row>
    <row r="24" spans="2:22" s="10" customFormat="1" ht="17" customHeight="1">
      <c r="C24" s="27" t="s">
        <v>130</v>
      </c>
      <c r="D24" s="7">
        <f>IF($D$5="A",3.2,IF($D$5="B",2.5,IF($D$5="C",1.6,"")))</f>
        <v>3.2</v>
      </c>
      <c r="E24" s="7"/>
      <c r="F24" s="7"/>
      <c r="G24" s="7"/>
      <c r="H24" s="7"/>
      <c r="I24" s="7"/>
      <c r="J24" s="7"/>
      <c r="K24" s="7"/>
      <c r="L24" s="7"/>
      <c r="M24" s="7"/>
      <c r="N24" s="7"/>
      <c r="O24" s="7"/>
      <c r="P24" s="6"/>
      <c r="Q24" s="6"/>
      <c r="R24" s="6"/>
      <c r="S24" s="6"/>
      <c r="T24" s="6"/>
      <c r="U24" s="6"/>
    </row>
    <row r="25" spans="2:22" s="10" customFormat="1" ht="17" customHeight="1">
      <c r="C25" s="6"/>
      <c r="D25" s="7"/>
      <c r="E25" s="7"/>
      <c r="F25" s="7"/>
      <c r="G25" s="7"/>
      <c r="H25" s="7"/>
      <c r="I25" s="7"/>
      <c r="J25" s="7"/>
      <c r="K25" s="7"/>
      <c r="L25" s="7"/>
      <c r="M25" s="7"/>
      <c r="N25" s="7"/>
      <c r="O25" s="7"/>
      <c r="P25" s="6"/>
      <c r="Q25" s="6"/>
      <c r="R25" s="6"/>
      <c r="S25" s="6"/>
      <c r="T25" s="6"/>
      <c r="U25" s="6"/>
    </row>
    <row r="26" spans="2:22" s="10" customFormat="1" ht="17" customHeight="1">
      <c r="B26" s="29" t="e">
        <f>Istruzioni!#REF!</f>
        <v>#REF!</v>
      </c>
      <c r="C26" s="6"/>
      <c r="D26" s="7"/>
      <c r="E26" s="7"/>
      <c r="F26" s="7"/>
      <c r="G26" s="7"/>
      <c r="H26" s="7"/>
      <c r="I26" s="7"/>
      <c r="J26" s="7"/>
      <c r="K26" s="7"/>
      <c r="L26" s="7"/>
      <c r="M26" s="7"/>
      <c r="N26" s="7"/>
      <c r="O26" s="7"/>
      <c r="P26" s="6"/>
      <c r="Q26" s="6"/>
      <c r="R26" s="6"/>
      <c r="S26" s="6"/>
      <c r="T26" s="6"/>
      <c r="U26" s="6"/>
    </row>
    <row r="27" spans="2:22" s="10" customFormat="1" ht="17" customHeight="1">
      <c r="C27" s="6"/>
      <c r="D27" s="7"/>
      <c r="E27" s="7"/>
      <c r="F27" s="7"/>
      <c r="G27" s="7"/>
      <c r="H27" s="7"/>
      <c r="I27" s="7"/>
      <c r="J27" s="7"/>
      <c r="K27" s="7"/>
      <c r="L27" s="7"/>
      <c r="M27" s="7"/>
      <c r="N27" s="7"/>
      <c r="O27" s="7"/>
      <c r="P27" s="6"/>
      <c r="Q27" s="6"/>
      <c r="R27" s="6"/>
      <c r="S27" s="6"/>
      <c r="T27" s="6"/>
      <c r="U27" s="6"/>
    </row>
    <row r="28" spans="2:22" s="10" customFormat="1" ht="17" customHeight="1">
      <c r="C28" s="6"/>
      <c r="D28" s="7"/>
      <c r="E28" s="7"/>
      <c r="F28" s="7"/>
      <c r="G28" s="7"/>
      <c r="H28" s="7"/>
      <c r="I28" s="7"/>
      <c r="J28" s="7"/>
      <c r="K28" s="7"/>
      <c r="L28" s="7"/>
      <c r="M28" s="7"/>
      <c r="N28" s="7"/>
      <c r="O28" s="7"/>
      <c r="P28" s="6"/>
      <c r="Q28" s="6"/>
      <c r="R28" s="6"/>
      <c r="S28" s="6"/>
      <c r="T28" s="6"/>
      <c r="U28" s="6"/>
    </row>
    <row r="29" spans="2:22" s="10" customFormat="1" ht="17" customHeight="1">
      <c r="C29" s="6"/>
      <c r="D29" s="7"/>
      <c r="E29" s="7"/>
      <c r="F29" s="7"/>
      <c r="G29" s="7"/>
      <c r="H29" s="7"/>
      <c r="I29" s="7"/>
      <c r="J29" s="7"/>
      <c r="K29" s="7"/>
      <c r="L29" s="7"/>
      <c r="M29" s="7"/>
      <c r="N29" s="7"/>
      <c r="O29" s="7"/>
      <c r="P29" s="6"/>
      <c r="Q29" s="6"/>
      <c r="R29" s="6"/>
      <c r="S29" s="6"/>
      <c r="T29" s="6"/>
      <c r="U29" s="6"/>
    </row>
    <row r="30" spans="2:22" s="10" customFormat="1" ht="17" customHeight="1">
      <c r="C30" s="6"/>
      <c r="D30" s="7"/>
      <c r="E30" s="7"/>
      <c r="F30" s="7"/>
      <c r="G30" s="7"/>
      <c r="H30" s="7"/>
      <c r="I30" s="7"/>
      <c r="J30" s="7"/>
      <c r="K30" s="7"/>
      <c r="L30" s="7"/>
      <c r="M30" s="7"/>
      <c r="N30" s="7"/>
      <c r="O30" s="7"/>
      <c r="P30" s="6"/>
      <c r="Q30" s="6"/>
      <c r="R30" s="6"/>
      <c r="S30" s="6"/>
      <c r="T30" s="6"/>
      <c r="U30" s="6"/>
    </row>
    <row r="31" spans="2:22" s="10" customFormat="1" ht="17" customHeight="1">
      <c r="C31" s="6"/>
      <c r="D31" s="7"/>
      <c r="E31" s="7"/>
      <c r="F31" s="7"/>
      <c r="G31" s="7"/>
      <c r="H31" s="7"/>
      <c r="I31" s="7"/>
      <c r="J31" s="7"/>
      <c r="K31" s="7"/>
      <c r="L31" s="7"/>
      <c r="M31" s="7"/>
      <c r="N31" s="7"/>
      <c r="O31" s="7"/>
      <c r="P31" s="6"/>
      <c r="Q31" s="6"/>
      <c r="R31" s="6"/>
      <c r="S31" s="6"/>
      <c r="T31" s="6"/>
      <c r="U31" s="6"/>
    </row>
    <row r="32" spans="2:22" s="10" customFormat="1" ht="17" customHeight="1">
      <c r="C32" s="6"/>
      <c r="D32" s="7"/>
      <c r="E32" s="7"/>
      <c r="F32" s="7"/>
      <c r="G32" s="7"/>
      <c r="H32" s="7"/>
      <c r="I32" s="7"/>
      <c r="J32" s="7"/>
      <c r="K32" s="7"/>
      <c r="L32" s="7"/>
      <c r="M32" s="7"/>
      <c r="N32" s="7"/>
      <c r="O32" s="7"/>
      <c r="P32" s="6"/>
      <c r="Q32" s="6"/>
      <c r="R32" s="6"/>
      <c r="S32" s="6"/>
      <c r="T32" s="6"/>
      <c r="U32" s="6"/>
    </row>
    <row r="33" spans="3:21" s="10" customFormat="1" ht="17" customHeight="1">
      <c r="C33" s="6"/>
      <c r="D33" s="7"/>
      <c r="E33" s="7"/>
      <c r="F33" s="7"/>
      <c r="G33" s="7"/>
      <c r="H33" s="7"/>
      <c r="I33" s="7"/>
      <c r="J33" s="7"/>
      <c r="K33" s="7"/>
      <c r="L33" s="7"/>
      <c r="M33" s="7"/>
      <c r="N33" s="7"/>
      <c r="O33" s="7"/>
      <c r="P33" s="6"/>
      <c r="Q33" s="6"/>
      <c r="R33" s="6"/>
      <c r="S33" s="6"/>
      <c r="T33" s="6"/>
      <c r="U33" s="6"/>
    </row>
    <row r="34" spans="3:21" s="10" customFormat="1" ht="17" customHeight="1">
      <c r="C34" s="6"/>
      <c r="D34" s="7"/>
      <c r="E34" s="7"/>
      <c r="F34" s="7"/>
      <c r="G34" s="7"/>
      <c r="H34" s="7"/>
      <c r="I34" s="7"/>
      <c r="J34" s="7"/>
      <c r="K34" s="7"/>
      <c r="L34" s="7"/>
      <c r="M34" s="7"/>
      <c r="N34" s="7"/>
      <c r="O34" s="7"/>
      <c r="P34" s="6"/>
      <c r="Q34" s="6"/>
      <c r="R34" s="6"/>
      <c r="S34" s="6"/>
      <c r="T34" s="6"/>
      <c r="U34" s="6"/>
    </row>
    <row r="35" spans="3:21" s="10" customFormat="1" ht="17" customHeight="1">
      <c r="C35" s="6"/>
      <c r="D35" s="7"/>
      <c r="E35" s="7"/>
      <c r="F35" s="7"/>
      <c r="G35" s="7"/>
      <c r="H35" s="7"/>
      <c r="I35" s="7"/>
      <c r="J35" s="7"/>
      <c r="K35" s="7"/>
      <c r="L35" s="7"/>
      <c r="M35" s="7"/>
      <c r="N35" s="7"/>
      <c r="O35" s="7"/>
      <c r="P35" s="6"/>
      <c r="Q35" s="6"/>
      <c r="R35" s="6"/>
      <c r="S35" s="6"/>
      <c r="T35" s="6"/>
      <c r="U35" s="6"/>
    </row>
    <row r="36" spans="3:21" s="10" customFormat="1" ht="17" customHeight="1">
      <c r="C36" s="6"/>
      <c r="D36" s="7"/>
      <c r="E36" s="7"/>
      <c r="F36" s="7"/>
      <c r="G36" s="7"/>
      <c r="H36" s="7"/>
      <c r="I36" s="7"/>
      <c r="J36" s="7"/>
      <c r="K36" s="7"/>
      <c r="L36" s="7"/>
      <c r="M36" s="7"/>
      <c r="N36" s="7"/>
      <c r="O36" s="7"/>
      <c r="P36" s="6"/>
      <c r="Q36" s="6"/>
      <c r="R36" s="6"/>
      <c r="S36" s="6"/>
      <c r="T36" s="6"/>
      <c r="U36" s="6"/>
    </row>
    <row r="37" spans="3:21" s="10" customFormat="1" ht="17" customHeight="1">
      <c r="C37" s="6"/>
      <c r="D37" s="7"/>
      <c r="E37" s="7"/>
      <c r="F37" s="7"/>
      <c r="G37" s="7"/>
      <c r="H37" s="7"/>
      <c r="I37" s="7"/>
      <c r="J37" s="7"/>
      <c r="K37" s="7"/>
      <c r="L37" s="7"/>
      <c r="M37" s="7"/>
      <c r="N37" s="7"/>
      <c r="O37" s="7"/>
      <c r="P37" s="6"/>
      <c r="Q37" s="6"/>
      <c r="R37" s="6"/>
      <c r="S37" s="6"/>
      <c r="T37" s="6"/>
      <c r="U37" s="6"/>
    </row>
    <row r="38" spans="3:21" s="10" customFormat="1" ht="17" customHeight="1">
      <c r="C38" s="6"/>
      <c r="D38" s="7"/>
      <c r="E38" s="7"/>
      <c r="F38" s="7"/>
      <c r="G38" s="7"/>
      <c r="H38" s="7"/>
      <c r="I38" s="7"/>
      <c r="J38" s="7"/>
      <c r="K38" s="7"/>
      <c r="L38" s="7"/>
      <c r="M38" s="7"/>
      <c r="N38" s="7"/>
      <c r="O38" s="7"/>
      <c r="P38" s="6"/>
      <c r="Q38" s="6"/>
      <c r="R38" s="6"/>
      <c r="S38" s="6"/>
      <c r="T38" s="6"/>
      <c r="U38" s="6"/>
    </row>
    <row r="39" spans="3:21" s="10" customFormat="1" ht="17" customHeight="1">
      <c r="C39" s="6"/>
      <c r="D39" s="7"/>
      <c r="E39" s="7"/>
      <c r="F39" s="7"/>
      <c r="G39" s="7"/>
      <c r="H39" s="7"/>
      <c r="I39" s="7"/>
      <c r="J39" s="7"/>
      <c r="K39" s="7"/>
      <c r="L39" s="7"/>
      <c r="M39" s="7"/>
      <c r="N39" s="7"/>
      <c r="O39" s="7"/>
      <c r="P39" s="6"/>
      <c r="Q39" s="6"/>
      <c r="R39" s="6"/>
      <c r="S39" s="6"/>
      <c r="T39" s="6"/>
      <c r="U39" s="6"/>
    </row>
    <row r="40" spans="3:21" s="10" customFormat="1" ht="17" customHeight="1">
      <c r="C40" s="6"/>
      <c r="D40" s="7"/>
      <c r="E40" s="7"/>
      <c r="F40" s="7"/>
      <c r="G40" s="7"/>
      <c r="H40" s="7"/>
      <c r="I40" s="7"/>
      <c r="J40" s="7"/>
      <c r="K40" s="7"/>
      <c r="L40" s="7"/>
      <c r="M40" s="7"/>
      <c r="N40" s="7"/>
      <c r="O40" s="7"/>
      <c r="P40" s="6"/>
      <c r="Q40" s="6"/>
      <c r="R40" s="6"/>
      <c r="S40" s="6"/>
      <c r="T40" s="6"/>
      <c r="U40" s="6"/>
    </row>
    <row r="41" spans="3:21" s="10" customFormat="1" ht="17" customHeight="1">
      <c r="C41" s="6"/>
      <c r="D41" s="7"/>
      <c r="E41" s="7"/>
      <c r="F41" s="7"/>
      <c r="G41" s="7"/>
      <c r="H41" s="7"/>
      <c r="I41" s="7"/>
      <c r="J41" s="7"/>
      <c r="K41" s="7"/>
      <c r="L41" s="7"/>
      <c r="M41" s="7"/>
      <c r="N41" s="7"/>
      <c r="O41" s="7"/>
      <c r="P41" s="6"/>
      <c r="Q41" s="6"/>
      <c r="R41" s="6"/>
      <c r="S41" s="6"/>
      <c r="T41" s="6"/>
      <c r="U41" s="6"/>
    </row>
    <row r="42" spans="3:21" s="10" customFormat="1" ht="17" customHeight="1">
      <c r="C42" s="6"/>
      <c r="D42" s="7"/>
      <c r="E42" s="7"/>
      <c r="F42" s="7"/>
      <c r="G42" s="7"/>
      <c r="H42" s="7"/>
      <c r="I42" s="7"/>
      <c r="J42" s="7"/>
      <c r="K42" s="7"/>
      <c r="L42" s="7"/>
      <c r="M42" s="7"/>
      <c r="N42" s="7"/>
      <c r="O42" s="7"/>
      <c r="P42" s="6"/>
      <c r="Q42" s="6"/>
      <c r="R42" s="6"/>
      <c r="S42" s="6"/>
      <c r="T42" s="6"/>
      <c r="U42" s="6"/>
    </row>
    <row r="43" spans="3:21" s="10" customFormat="1" ht="17" customHeight="1">
      <c r="C43" s="6"/>
      <c r="D43" s="7"/>
      <c r="E43" s="7"/>
      <c r="F43" s="7"/>
      <c r="G43" s="7"/>
      <c r="H43" s="7"/>
      <c r="I43" s="7"/>
      <c r="J43" s="7"/>
      <c r="K43" s="7"/>
      <c r="L43" s="7"/>
      <c r="M43" s="7"/>
      <c r="N43" s="7"/>
      <c r="O43" s="7"/>
      <c r="P43" s="6"/>
      <c r="Q43" s="6"/>
      <c r="R43" s="6"/>
      <c r="S43" s="6"/>
      <c r="T43" s="6"/>
      <c r="U43" s="6"/>
    </row>
    <row r="44" spans="3:21" s="10" customFormat="1" ht="17" customHeight="1">
      <c r="C44" s="6"/>
      <c r="D44" s="7"/>
      <c r="E44" s="7"/>
      <c r="F44" s="7"/>
      <c r="G44" s="7"/>
      <c r="H44" s="7"/>
      <c r="I44" s="7"/>
      <c r="J44" s="7"/>
      <c r="K44" s="7"/>
      <c r="L44" s="7"/>
      <c r="M44" s="7"/>
      <c r="N44" s="7"/>
      <c r="O44" s="7"/>
      <c r="P44" s="6"/>
      <c r="Q44" s="6"/>
      <c r="R44" s="6"/>
      <c r="S44" s="6"/>
      <c r="T44" s="6"/>
      <c r="U44" s="6"/>
    </row>
    <row r="45" spans="3:21" s="10" customFormat="1" ht="17" customHeight="1">
      <c r="C45" s="6"/>
      <c r="D45" s="7"/>
      <c r="E45" s="7"/>
      <c r="F45" s="7"/>
      <c r="G45" s="7"/>
      <c r="H45" s="7"/>
      <c r="I45" s="7"/>
      <c r="J45" s="7"/>
      <c r="K45" s="7"/>
      <c r="L45" s="7"/>
      <c r="M45" s="7"/>
      <c r="N45" s="7"/>
      <c r="O45" s="7"/>
      <c r="P45" s="6"/>
      <c r="Q45" s="6"/>
      <c r="R45" s="6"/>
      <c r="S45" s="6"/>
      <c r="T45" s="6"/>
      <c r="U45" s="6"/>
    </row>
    <row r="46" spans="3:21" s="10" customFormat="1" ht="17" customHeight="1">
      <c r="C46" s="6"/>
      <c r="D46" s="7"/>
      <c r="E46" s="7"/>
      <c r="F46" s="7"/>
      <c r="G46" s="7"/>
      <c r="H46" s="7"/>
      <c r="I46" s="7"/>
      <c r="J46" s="7"/>
      <c r="K46" s="7"/>
      <c r="L46" s="7"/>
      <c r="M46" s="7"/>
      <c r="N46" s="7"/>
      <c r="O46" s="7"/>
      <c r="P46" s="6"/>
      <c r="Q46" s="6"/>
      <c r="R46" s="6"/>
      <c r="S46" s="6"/>
      <c r="T46" s="6"/>
      <c r="U46" s="6"/>
    </row>
    <row r="47" spans="3:21" s="10" customFormat="1" ht="17" customHeight="1">
      <c r="C47" s="6"/>
      <c r="D47" s="7"/>
      <c r="E47" s="7"/>
      <c r="F47" s="7"/>
      <c r="G47" s="7"/>
      <c r="H47" s="7"/>
      <c r="I47" s="7"/>
      <c r="J47" s="7"/>
      <c r="K47" s="7"/>
      <c r="L47" s="7"/>
      <c r="M47" s="7"/>
      <c r="N47" s="7"/>
      <c r="O47" s="7"/>
      <c r="P47" s="6"/>
      <c r="Q47" s="6"/>
      <c r="R47" s="6"/>
      <c r="S47" s="6"/>
      <c r="T47" s="6"/>
      <c r="U47" s="6"/>
    </row>
    <row r="48" spans="3:21" s="10" customFormat="1" ht="17" customHeight="1">
      <c r="C48" s="6"/>
      <c r="D48" s="7"/>
      <c r="E48" s="7"/>
      <c r="F48" s="7"/>
      <c r="G48" s="7"/>
      <c r="H48" s="7"/>
      <c r="I48" s="7"/>
      <c r="J48" s="7"/>
      <c r="K48" s="7"/>
      <c r="L48" s="7"/>
      <c r="M48" s="7"/>
      <c r="N48" s="7"/>
      <c r="O48" s="7"/>
      <c r="P48" s="6"/>
      <c r="Q48" s="6"/>
      <c r="R48" s="6"/>
      <c r="S48" s="6"/>
      <c r="T48" s="6"/>
      <c r="U48" s="6"/>
    </row>
    <row r="49" spans="3:21" s="10" customFormat="1" ht="17" customHeight="1">
      <c r="C49" s="6"/>
      <c r="D49" s="7"/>
      <c r="E49" s="7"/>
      <c r="F49" s="7"/>
      <c r="G49" s="7"/>
      <c r="H49" s="7"/>
      <c r="I49" s="7"/>
      <c r="J49" s="7"/>
      <c r="K49" s="7"/>
      <c r="L49" s="7"/>
      <c r="M49" s="7"/>
      <c r="N49" s="7"/>
      <c r="O49" s="7"/>
      <c r="P49" s="6"/>
      <c r="Q49" s="6"/>
      <c r="R49" s="6"/>
      <c r="S49" s="6"/>
      <c r="T49" s="6"/>
      <c r="U49" s="6"/>
    </row>
    <row r="50" spans="3:21" s="10" customFormat="1" ht="17" customHeight="1">
      <c r="C50" s="6"/>
      <c r="D50" s="7"/>
      <c r="E50" s="7"/>
      <c r="F50" s="7"/>
      <c r="G50" s="7"/>
      <c r="H50" s="7"/>
      <c r="I50" s="7"/>
      <c r="J50" s="7"/>
      <c r="K50" s="7"/>
      <c r="L50" s="7"/>
      <c r="M50" s="7"/>
      <c r="N50" s="7"/>
      <c r="O50" s="7"/>
      <c r="P50" s="6"/>
      <c r="Q50" s="6"/>
      <c r="R50" s="6"/>
      <c r="S50" s="6"/>
      <c r="T50" s="6"/>
      <c r="U50" s="6"/>
    </row>
    <row r="51" spans="3:21" s="10" customFormat="1" ht="17" customHeight="1">
      <c r="C51" s="6"/>
      <c r="D51" s="7"/>
      <c r="E51" s="7"/>
      <c r="F51" s="7"/>
      <c r="G51" s="7"/>
      <c r="H51" s="7"/>
      <c r="I51" s="7"/>
      <c r="J51" s="7"/>
      <c r="K51" s="7"/>
      <c r="L51" s="7"/>
      <c r="M51" s="7"/>
      <c r="N51" s="7"/>
      <c r="O51" s="7"/>
      <c r="P51" s="6"/>
      <c r="Q51" s="6"/>
      <c r="R51" s="6"/>
      <c r="S51" s="6"/>
      <c r="T51" s="6"/>
      <c r="U51" s="6"/>
    </row>
    <row r="52" spans="3:21" s="10" customFormat="1" ht="17" customHeight="1">
      <c r="C52" s="6"/>
      <c r="D52" s="7"/>
      <c r="E52" s="7"/>
      <c r="F52" s="7"/>
      <c r="G52" s="7"/>
      <c r="H52" s="7"/>
      <c r="I52" s="7"/>
      <c r="J52" s="7"/>
      <c r="K52" s="7"/>
      <c r="L52" s="7"/>
      <c r="M52" s="7"/>
      <c r="N52" s="7"/>
      <c r="O52" s="7"/>
      <c r="P52" s="6"/>
      <c r="Q52" s="6"/>
      <c r="R52" s="6"/>
      <c r="S52" s="6"/>
      <c r="T52" s="6"/>
      <c r="U52" s="6"/>
    </row>
    <row r="53" spans="3:21" s="10" customFormat="1" ht="17" customHeight="1">
      <c r="C53" s="6"/>
      <c r="D53" s="7"/>
      <c r="E53" s="7"/>
      <c r="F53" s="7"/>
      <c r="G53" s="7"/>
      <c r="H53" s="7"/>
      <c r="I53" s="7"/>
      <c r="J53" s="7"/>
      <c r="K53" s="7"/>
      <c r="L53" s="7"/>
      <c r="M53" s="7"/>
      <c r="N53" s="7"/>
      <c r="O53" s="7"/>
      <c r="P53" s="6"/>
      <c r="Q53" s="6"/>
      <c r="R53" s="6"/>
      <c r="S53" s="6"/>
      <c r="T53" s="6"/>
      <c r="U53" s="6"/>
    </row>
    <row r="54" spans="3:21" s="10" customFormat="1" ht="17" customHeight="1">
      <c r="C54" s="6"/>
      <c r="D54" s="7"/>
      <c r="E54" s="7"/>
      <c r="F54" s="7"/>
      <c r="G54" s="7"/>
      <c r="H54" s="7"/>
      <c r="I54" s="7"/>
      <c r="J54" s="7"/>
      <c r="K54" s="7"/>
      <c r="L54" s="7"/>
      <c r="M54" s="7"/>
      <c r="N54" s="7"/>
      <c r="O54" s="7"/>
      <c r="P54" s="6"/>
      <c r="Q54" s="6"/>
      <c r="R54" s="6"/>
      <c r="S54" s="6"/>
      <c r="T54" s="6"/>
      <c r="U54" s="6"/>
    </row>
    <row r="55" spans="3:21" s="10" customFormat="1" ht="17" customHeight="1">
      <c r="C55" s="6"/>
      <c r="D55" s="7"/>
      <c r="E55" s="7"/>
      <c r="F55" s="7"/>
      <c r="G55" s="7"/>
      <c r="H55" s="7"/>
      <c r="I55" s="7"/>
      <c r="J55" s="7"/>
      <c r="K55" s="7"/>
      <c r="L55" s="7"/>
      <c r="M55" s="7"/>
      <c r="N55" s="7"/>
      <c r="O55" s="7"/>
      <c r="P55" s="6"/>
      <c r="Q55" s="6"/>
      <c r="R55" s="6"/>
      <c r="S55" s="6"/>
      <c r="T55" s="6"/>
      <c r="U55" s="6"/>
    </row>
    <row r="56" spans="3:21" s="10" customFormat="1" ht="17" customHeight="1">
      <c r="C56" s="6"/>
      <c r="D56" s="7"/>
      <c r="E56" s="7"/>
      <c r="F56" s="7"/>
      <c r="G56" s="7"/>
      <c r="H56" s="7"/>
      <c r="I56" s="7"/>
      <c r="J56" s="7"/>
      <c r="K56" s="7"/>
      <c r="L56" s="7"/>
      <c r="M56" s="7"/>
      <c r="N56" s="7"/>
      <c r="O56" s="7"/>
      <c r="P56" s="6"/>
      <c r="Q56" s="6"/>
      <c r="R56" s="6"/>
      <c r="S56" s="6"/>
      <c r="T56" s="6"/>
      <c r="U56" s="6"/>
    </row>
    <row r="57" spans="3:21" s="10" customFormat="1" ht="17" customHeight="1">
      <c r="C57" s="6"/>
      <c r="D57" s="7"/>
      <c r="E57" s="7"/>
      <c r="F57" s="7"/>
      <c r="G57" s="7"/>
      <c r="H57" s="7"/>
      <c r="I57" s="7"/>
      <c r="J57" s="7"/>
      <c r="K57" s="7"/>
      <c r="L57" s="7"/>
      <c r="M57" s="7"/>
      <c r="N57" s="7"/>
      <c r="O57" s="7"/>
      <c r="P57" s="6"/>
      <c r="Q57" s="6"/>
      <c r="R57" s="6"/>
      <c r="S57" s="6"/>
      <c r="T57" s="6"/>
      <c r="U57" s="6"/>
    </row>
    <row r="58" spans="3:21" s="10" customFormat="1" ht="17" customHeight="1">
      <c r="C58" s="6"/>
      <c r="D58" s="7"/>
      <c r="E58" s="7"/>
      <c r="F58" s="7"/>
      <c r="G58" s="7"/>
      <c r="H58" s="7"/>
      <c r="I58" s="7"/>
      <c r="J58" s="7"/>
      <c r="K58" s="7"/>
      <c r="L58" s="7"/>
      <c r="M58" s="7"/>
      <c r="N58" s="7"/>
      <c r="O58" s="7"/>
      <c r="P58" s="6"/>
      <c r="Q58" s="6"/>
      <c r="R58" s="6"/>
      <c r="S58" s="6"/>
      <c r="T58" s="6"/>
      <c r="U58" s="6"/>
    </row>
    <row r="59" spans="3:21" s="10" customFormat="1" ht="17" customHeight="1">
      <c r="C59" s="6"/>
      <c r="D59" s="7"/>
      <c r="E59" s="7"/>
      <c r="F59" s="7"/>
      <c r="G59" s="7"/>
      <c r="H59" s="7"/>
      <c r="I59" s="7"/>
      <c r="J59" s="7"/>
      <c r="K59" s="7"/>
      <c r="L59" s="7"/>
      <c r="M59" s="7"/>
      <c r="N59" s="7"/>
      <c r="O59" s="7"/>
      <c r="P59" s="6"/>
      <c r="Q59" s="6"/>
      <c r="R59" s="6"/>
      <c r="S59" s="6"/>
      <c r="T59" s="6"/>
      <c r="U59" s="6"/>
    </row>
  </sheetData>
  <sheetProtection selectLockedCells="1"/>
  <mergeCells count="9">
    <mergeCell ref="B8:B9"/>
    <mergeCell ref="C8:C9"/>
    <mergeCell ref="D8:O8"/>
    <mergeCell ref="P8:P9"/>
    <mergeCell ref="Q8:Q9"/>
    <mergeCell ref="D3:H3"/>
    <mergeCell ref="J3:M3"/>
    <mergeCell ref="F5:H5"/>
    <mergeCell ref="D7:O7"/>
  </mergeCells>
  <conditionalFormatting sqref="D22:O22">
    <cfRule type="cellIs" dxfId="33" priority="3" operator="equal">
      <formula>"Yes"</formula>
    </cfRule>
  </conditionalFormatting>
  <conditionalFormatting sqref="M26">
    <cfRule type="cellIs" dxfId="32" priority="2" operator="equal">
      <formula>"No"</formula>
    </cfRule>
  </conditionalFormatting>
  <conditionalFormatting sqref="D22:O22">
    <cfRule type="cellIs" dxfId="31" priority="1" operator="equal">
      <formula>"No"</formula>
    </cfRule>
  </conditionalFormatting>
  <dataValidations count="4">
    <dataValidation type="list" allowBlank="1" showInputMessage="1" showErrorMessage="1" sqref="E6:F6 F5">
      <formula1>"Project, Programme, Portfolio"</formula1>
    </dataValidation>
    <dataValidation type="list" allowBlank="1" showDropDown="1" showInputMessage="1" showErrorMessage="1" sqref="D6">
      <formula1>"A, B, C, D"</formula1>
    </dataValidation>
    <dataValidation type="whole" allowBlank="1" showInputMessage="1" showErrorMessage="1" sqref="C10:O19">
      <formula1>1</formula1>
      <formula2>4</formula2>
    </dataValidation>
    <dataValidation type="list" allowBlank="1" showDropDown="1" showInputMessage="1" showErrorMessage="1" sqref="I4:J6 H4 H6 D5">
      <formula1>"A, B, C"</formula1>
    </dataValidation>
  </dataValidation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B2:V59"/>
  <sheetViews>
    <sheetView showGridLines="0" zoomScale="125" zoomScaleNormal="125" zoomScalePageLayoutView="125" workbookViewId="0">
      <pane xSplit="3" ySplit="9" topLeftCell="D10" activePane="bottomRight" state="frozenSplit"/>
      <selection pane="topRight" activeCell="D17" sqref="D17"/>
      <selection pane="bottomLeft" activeCell="A10" sqref="A10"/>
      <selection pane="bottomRight" activeCell="G9" sqref="G9"/>
    </sheetView>
  </sheetViews>
  <sheetFormatPr baseColWidth="10" defaultColWidth="10.83203125" defaultRowHeight="12" x14ac:dyDescent="0"/>
  <cols>
    <col min="1" max="1" width="2.83203125" style="6" customWidth="1"/>
    <col min="2" max="2" width="3.83203125" style="10" customWidth="1"/>
    <col min="3" max="3" width="61.83203125" style="6" customWidth="1"/>
    <col min="4" max="15" width="4.83203125" style="7" customWidth="1"/>
    <col min="16" max="17" width="50.83203125" style="6" customWidth="1"/>
    <col min="18" max="18" width="11" style="6" customWidth="1"/>
    <col min="19" max="21" width="38.83203125" style="6" customWidth="1"/>
    <col min="22" max="22" width="10.83203125" style="6"/>
    <col min="23" max="23" width="11" style="6" customWidth="1"/>
    <col min="24" max="16384" width="10.83203125" style="6"/>
  </cols>
  <sheetData>
    <row r="2" spans="2:22" s="1" customFormat="1" ht="20" customHeight="1">
      <c r="B2" s="9"/>
      <c r="C2" s="1" t="s">
        <v>84</v>
      </c>
      <c r="D2" s="39" t="s">
        <v>110</v>
      </c>
      <c r="E2" s="40"/>
      <c r="F2" s="41"/>
      <c r="G2" s="37"/>
      <c r="H2" s="16"/>
      <c r="I2" s="16"/>
      <c r="K2" s="39" t="s">
        <v>111</v>
      </c>
      <c r="L2" s="14"/>
      <c r="M2" s="14"/>
      <c r="N2" s="15"/>
      <c r="O2" s="14"/>
      <c r="P2" s="14"/>
      <c r="Q2" s="14"/>
      <c r="R2" s="14"/>
      <c r="S2" s="6"/>
      <c r="T2" s="6"/>
      <c r="U2" s="6"/>
    </row>
    <row r="3" spans="2:22" s="1" customFormat="1" ht="20" customHeight="1">
      <c r="B3" s="9"/>
      <c r="C3" s="31" t="s">
        <v>108</v>
      </c>
      <c r="D3" s="119"/>
      <c r="E3" s="120"/>
      <c r="F3" s="120"/>
      <c r="G3" s="120"/>
      <c r="H3" s="120"/>
      <c r="I3" s="121"/>
      <c r="K3" s="136" t="s">
        <v>87</v>
      </c>
      <c r="L3" s="137"/>
      <c r="M3" s="137"/>
      <c r="N3" s="138"/>
      <c r="O3" s="14"/>
      <c r="P3" s="14"/>
      <c r="Q3" s="14"/>
      <c r="R3" s="14"/>
      <c r="S3" s="6"/>
      <c r="T3" s="6"/>
      <c r="U3" s="6"/>
    </row>
    <row r="4" spans="2:22" s="1" customFormat="1" ht="20" customHeight="1">
      <c r="B4" s="9"/>
      <c r="C4" s="31" t="s">
        <v>109</v>
      </c>
      <c r="D4" s="39" t="s">
        <v>113</v>
      </c>
      <c r="F4" s="39" t="s">
        <v>114</v>
      </c>
      <c r="G4" s="41"/>
      <c r="H4" s="38"/>
      <c r="I4" s="38"/>
      <c r="J4" s="38"/>
      <c r="K4" s="14"/>
      <c r="L4" s="14"/>
      <c r="M4" s="15"/>
      <c r="N4" s="14"/>
      <c r="O4" s="14"/>
      <c r="P4" s="13"/>
      <c r="Q4" s="16"/>
      <c r="R4" s="16"/>
      <c r="S4" s="6"/>
      <c r="T4" s="6"/>
      <c r="U4" s="6"/>
    </row>
    <row r="5" spans="2:22" s="1" customFormat="1" ht="20" customHeight="1">
      <c r="B5" s="9"/>
      <c r="C5" s="44" t="str">
        <f>IF(AND(OR(D5="C",D5="D"),OR((F5="Programme"),F5="Portfolio")),"Invalid Domain or Level    ","")</f>
        <v/>
      </c>
      <c r="D5" s="42" t="s">
        <v>2</v>
      </c>
      <c r="E5" s="43"/>
      <c r="F5" s="125" t="s">
        <v>85</v>
      </c>
      <c r="G5" s="126"/>
      <c r="H5" s="127"/>
      <c r="I5" s="38"/>
      <c r="J5" s="38"/>
      <c r="K5" s="14"/>
      <c r="L5" s="14"/>
      <c r="M5" s="15"/>
      <c r="N5" s="14"/>
      <c r="O5" s="14"/>
      <c r="P5" s="13"/>
      <c r="Q5" s="16"/>
      <c r="R5" s="16"/>
      <c r="S5" s="6"/>
      <c r="T5" s="6"/>
      <c r="U5" s="6"/>
    </row>
    <row r="6" spans="2:22" s="1" customFormat="1" ht="20" customHeight="1">
      <c r="B6" s="9"/>
      <c r="C6" s="31"/>
      <c r="D6" s="54"/>
      <c r="E6" s="55"/>
      <c r="F6" s="56"/>
      <c r="G6" s="57"/>
      <c r="H6" s="58"/>
      <c r="I6" s="58"/>
      <c r="J6" s="58"/>
      <c r="K6" s="59"/>
      <c r="L6" s="59"/>
      <c r="M6" s="60"/>
      <c r="N6" s="59"/>
      <c r="O6" s="59"/>
      <c r="P6" s="13"/>
      <c r="Q6" s="16"/>
      <c r="R6" s="16"/>
      <c r="S6" s="6"/>
      <c r="T6" s="6"/>
      <c r="U6" s="6"/>
    </row>
    <row r="7" spans="2:22" ht="17" customHeight="1">
      <c r="D7" s="128" t="s">
        <v>112</v>
      </c>
      <c r="E7" s="129"/>
      <c r="F7" s="129"/>
      <c r="G7" s="129"/>
      <c r="H7" s="129"/>
      <c r="I7" s="129"/>
      <c r="J7" s="129"/>
      <c r="K7" s="129"/>
      <c r="L7" s="129"/>
      <c r="M7" s="129"/>
      <c r="N7" s="129"/>
      <c r="O7" s="130"/>
    </row>
    <row r="8" spans="2:22" s="5" customFormat="1" ht="26" customHeight="1">
      <c r="B8" s="117" t="s">
        <v>10</v>
      </c>
      <c r="C8" s="131" t="s">
        <v>90</v>
      </c>
      <c r="D8" s="133" t="s">
        <v>115</v>
      </c>
      <c r="E8" s="134"/>
      <c r="F8" s="134"/>
      <c r="G8" s="134"/>
      <c r="H8" s="134"/>
      <c r="I8" s="134"/>
      <c r="J8" s="134"/>
      <c r="K8" s="134"/>
      <c r="L8" s="134"/>
      <c r="M8" s="134"/>
      <c r="N8" s="134"/>
      <c r="O8" s="135"/>
      <c r="P8" s="115" t="s">
        <v>126</v>
      </c>
      <c r="Q8" s="117" t="s">
        <v>127</v>
      </c>
      <c r="R8" s="48"/>
      <c r="S8" s="6"/>
      <c r="T8" s="6"/>
      <c r="U8" s="6"/>
    </row>
    <row r="9" spans="2:22" s="5" customFormat="1" ht="17" customHeight="1">
      <c r="B9" s="118"/>
      <c r="C9" s="132"/>
      <c r="D9" s="26" t="s">
        <v>0</v>
      </c>
      <c r="E9" s="26" t="s">
        <v>1</v>
      </c>
      <c r="F9" s="26" t="s">
        <v>2</v>
      </c>
      <c r="G9" s="26" t="s">
        <v>3</v>
      </c>
      <c r="H9" s="26" t="s">
        <v>4</v>
      </c>
      <c r="I9" s="36" t="s">
        <v>5</v>
      </c>
      <c r="J9" s="36" t="s">
        <v>6</v>
      </c>
      <c r="K9" s="26" t="s">
        <v>7</v>
      </c>
      <c r="L9" s="26" t="s">
        <v>8</v>
      </c>
      <c r="M9" s="26" t="s">
        <v>9</v>
      </c>
      <c r="N9" s="26" t="s">
        <v>43</v>
      </c>
      <c r="O9" s="26" t="s">
        <v>44</v>
      </c>
      <c r="P9" s="116"/>
      <c r="Q9" s="118"/>
      <c r="R9" s="48"/>
      <c r="S9" s="6"/>
      <c r="T9" s="6"/>
      <c r="U9" s="6"/>
    </row>
    <row r="10" spans="2:22" ht="60" customHeight="1">
      <c r="B10" s="30">
        <v>1</v>
      </c>
      <c r="C10" s="35" t="s">
        <v>98</v>
      </c>
      <c r="D10" s="49"/>
      <c r="E10" s="49"/>
      <c r="F10" s="49"/>
      <c r="G10" s="49"/>
      <c r="H10" s="49"/>
      <c r="I10" s="49"/>
      <c r="J10" s="49"/>
      <c r="K10" s="49"/>
      <c r="L10" s="49"/>
      <c r="M10" s="49"/>
      <c r="N10" s="49"/>
      <c r="O10" s="49"/>
      <c r="P10" s="72"/>
      <c r="Q10" s="19" t="str">
        <f>IF($F$5="Project",S10,IF($F$5="Portfolio",U10,T10))</f>
        <v>4.5.2 Requisiti e obiettivi_x000D_4.5.3 Ambito_x000D_4.5.13 Cambiamento e trasformazione_x000D__x000D__x000D_4.5.14 Select and balance</v>
      </c>
      <c r="R10" s="45"/>
      <c r="S10" s="17" t="s">
        <v>116</v>
      </c>
      <c r="T10" s="17" t="s">
        <v>116</v>
      </c>
      <c r="U10" s="17" t="s">
        <v>116</v>
      </c>
    </row>
    <row r="11" spans="2:22" ht="70" customHeight="1">
      <c r="B11" s="30">
        <v>2</v>
      </c>
      <c r="C11" s="34" t="s">
        <v>99</v>
      </c>
      <c r="D11" s="49"/>
      <c r="E11" s="49"/>
      <c r="F11" s="49"/>
      <c r="G11" s="49"/>
      <c r="H11" s="49"/>
      <c r="I11" s="49"/>
      <c r="J11" s="49"/>
      <c r="K11" s="49"/>
      <c r="L11" s="49"/>
      <c r="M11" s="49"/>
      <c r="N11" s="49"/>
      <c r="O11" s="49"/>
      <c r="P11" s="72"/>
      <c r="Q11" s="19" t="str">
        <f t="shared" ref="Q11:Q19" si="0">IF($F$5="Project",S11,IF($F$5="Portfolio",U11,T11))</f>
        <v>4.5.4 Tempo_x000D_4.5.5 Organizzazione e informazione_x000D_4.5.6 Qualità_x000D_4.5.10 Pianificazione e controllo</v>
      </c>
      <c r="R11" s="45"/>
      <c r="S11" s="17" t="s">
        <v>117</v>
      </c>
      <c r="T11" s="17" t="s">
        <v>117</v>
      </c>
      <c r="U11" s="17" t="s">
        <v>117</v>
      </c>
    </row>
    <row r="12" spans="2:22" ht="70" customHeight="1">
      <c r="B12" s="30">
        <v>3</v>
      </c>
      <c r="C12" s="34" t="s">
        <v>100</v>
      </c>
      <c r="D12" s="49"/>
      <c r="E12" s="49"/>
      <c r="F12" s="49"/>
      <c r="G12" s="49"/>
      <c r="H12" s="49"/>
      <c r="I12" s="49"/>
      <c r="J12" s="49"/>
      <c r="K12" s="49"/>
      <c r="L12" s="49"/>
      <c r="M12" s="49"/>
      <c r="N12" s="49"/>
      <c r="O12" s="49"/>
      <c r="P12" s="72"/>
      <c r="Q12" s="19" t="str">
        <f t="shared" si="0"/>
        <v>4.5.7 Gestione Economico Finanziaria_x000D_4.5.8 Risorse_x000D_4.5.9 Approvvigionamenti e Partnership</v>
      </c>
      <c r="R12" s="45"/>
      <c r="S12" s="17" t="s">
        <v>118</v>
      </c>
      <c r="T12" s="17" t="s">
        <v>118</v>
      </c>
      <c r="U12" s="17" t="s">
        <v>118</v>
      </c>
      <c r="V12" s="47"/>
    </row>
    <row r="13" spans="2:22" ht="46" customHeight="1">
      <c r="B13" s="30">
        <v>4</v>
      </c>
      <c r="C13" s="34" t="s">
        <v>101</v>
      </c>
      <c r="D13" s="49"/>
      <c r="E13" s="49"/>
      <c r="F13" s="49"/>
      <c r="G13" s="49"/>
      <c r="H13" s="49"/>
      <c r="I13" s="49"/>
      <c r="J13" s="49"/>
      <c r="K13" s="49"/>
      <c r="L13" s="49"/>
      <c r="M13" s="49"/>
      <c r="N13" s="49"/>
      <c r="O13" s="49"/>
      <c r="P13" s="72"/>
      <c r="Q13" s="19" t="str">
        <f t="shared" si="0"/>
        <v>4.5.11 Rischi e opportunità</v>
      </c>
      <c r="R13" s="45"/>
      <c r="S13" s="6" t="s">
        <v>119</v>
      </c>
      <c r="T13" s="6" t="s">
        <v>119</v>
      </c>
      <c r="U13" s="6" t="s">
        <v>119</v>
      </c>
      <c r="V13" s="47"/>
    </row>
    <row r="14" spans="2:22" s="23" customFormat="1" ht="90" customHeight="1">
      <c r="B14" s="30">
        <v>5</v>
      </c>
      <c r="C14" s="34" t="s">
        <v>102</v>
      </c>
      <c r="D14" s="49"/>
      <c r="E14" s="49"/>
      <c r="F14" s="49"/>
      <c r="G14" s="49"/>
      <c r="H14" s="49"/>
      <c r="I14" s="49"/>
      <c r="J14" s="49"/>
      <c r="K14" s="49"/>
      <c r="L14" s="49"/>
      <c r="M14" s="49"/>
      <c r="N14" s="49"/>
      <c r="O14" s="49"/>
      <c r="P14" s="73"/>
      <c r="Q14" s="19" t="str">
        <f t="shared" si="0"/>
        <v>4.3.1 Strategia_x000D_4.5.1 Impostazione del Progetto_x000D_4.5.12 Stakeholder</v>
      </c>
      <c r="R14" s="46"/>
      <c r="S14" s="17" t="s">
        <v>120</v>
      </c>
      <c r="T14" s="17" t="s">
        <v>120</v>
      </c>
      <c r="U14" s="17" t="s">
        <v>120</v>
      </c>
      <c r="V14" s="47"/>
    </row>
    <row r="15" spans="2:22" ht="60" customHeight="1">
      <c r="B15" s="30">
        <v>6</v>
      </c>
      <c r="C15" s="34" t="s">
        <v>103</v>
      </c>
      <c r="D15" s="49"/>
      <c r="E15" s="49"/>
      <c r="F15" s="49"/>
      <c r="G15" s="49"/>
      <c r="H15" s="49"/>
      <c r="I15" s="49"/>
      <c r="J15" s="49"/>
      <c r="K15" s="49"/>
      <c r="L15" s="49"/>
      <c r="M15" s="49"/>
      <c r="N15" s="49"/>
      <c r="O15" s="49"/>
      <c r="P15" s="72"/>
      <c r="Q15" s="19" t="str">
        <f t="shared" si="0"/>
        <v>4.3.2 Governance, strutture e processi_x000D_4.3.3 Conformità, standard e norme</v>
      </c>
      <c r="R15" s="45"/>
      <c r="S15" s="17" t="s">
        <v>121</v>
      </c>
      <c r="T15" s="17" t="s">
        <v>121</v>
      </c>
      <c r="U15" s="17" t="s">
        <v>121</v>
      </c>
    </row>
    <row r="16" spans="2:22" ht="60" customHeight="1">
      <c r="B16" s="30">
        <v>7</v>
      </c>
      <c r="C16" s="34" t="s">
        <v>105</v>
      </c>
      <c r="D16" s="49"/>
      <c r="E16" s="49"/>
      <c r="F16" s="49"/>
      <c r="G16" s="49"/>
      <c r="H16" s="49"/>
      <c r="I16" s="49"/>
      <c r="J16" s="49"/>
      <c r="K16" s="49"/>
      <c r="L16" s="49"/>
      <c r="M16" s="49"/>
      <c r="N16" s="49"/>
      <c r="O16" s="49"/>
      <c r="P16" s="72"/>
      <c r="Q16" s="19" t="str">
        <f t="shared" si="0"/>
        <v>4.3.4 Poteri e interessi_x000D_4.3.5 Cultura e valori</v>
      </c>
      <c r="R16" s="45"/>
      <c r="S16" s="17" t="s">
        <v>122</v>
      </c>
      <c r="T16" s="17" t="s">
        <v>122</v>
      </c>
      <c r="U16" s="17" t="s">
        <v>122</v>
      </c>
    </row>
    <row r="17" spans="2:22" ht="70" customHeight="1">
      <c r="B17" s="30">
        <v>8</v>
      </c>
      <c r="C17" s="34" t="s">
        <v>104</v>
      </c>
      <c r="D17" s="49"/>
      <c r="E17" s="49"/>
      <c r="F17" s="49"/>
      <c r="G17" s="49"/>
      <c r="H17" s="49"/>
      <c r="I17" s="49"/>
      <c r="J17" s="49"/>
      <c r="K17" s="49"/>
      <c r="L17" s="49"/>
      <c r="M17" s="49"/>
      <c r="N17" s="49"/>
      <c r="O17" s="49"/>
      <c r="P17" s="72"/>
      <c r="Q17" s="19" t="str">
        <f t="shared" si="0"/>
        <v>4.4.1 Autodisciplina_x000D_4.4.2 Integrità personale e affidabilità_x000D_4.4.4 Relazioni e coinvolgimento_x000D_4.4.5 Leadership_x000D_4.4.6 Lavoro di squadra</v>
      </c>
      <c r="R17" s="45"/>
      <c r="S17" s="17" t="s">
        <v>123</v>
      </c>
      <c r="T17" s="17" t="s">
        <v>123</v>
      </c>
      <c r="U17" s="17" t="s">
        <v>123</v>
      </c>
      <c r="V17" s="47"/>
    </row>
    <row r="18" spans="2:22" ht="70" customHeight="1">
      <c r="B18" s="30">
        <v>9</v>
      </c>
      <c r="C18" s="34" t="s">
        <v>106</v>
      </c>
      <c r="D18" s="49"/>
      <c r="E18" s="49"/>
      <c r="F18" s="49"/>
      <c r="G18" s="49"/>
      <c r="H18" s="49"/>
      <c r="I18" s="49"/>
      <c r="J18" s="49"/>
      <c r="K18" s="49"/>
      <c r="L18" s="49"/>
      <c r="M18" s="49"/>
      <c r="N18" s="49"/>
      <c r="O18" s="49"/>
      <c r="P18" s="72"/>
      <c r="Q18" s="19" t="str">
        <f t="shared" si="0"/>
        <v>4.4.8 Ingegnosità e intraprendenza_x000D_4.4.10 Orientamento ai risultati</v>
      </c>
      <c r="R18" s="45"/>
      <c r="S18" s="17" t="s">
        <v>124</v>
      </c>
      <c r="T18" s="17" t="s">
        <v>124</v>
      </c>
      <c r="U18" s="17" t="s">
        <v>124</v>
      </c>
      <c r="V18" s="47"/>
    </row>
    <row r="19" spans="2:22" ht="70" customHeight="1">
      <c r="B19" s="30">
        <v>10</v>
      </c>
      <c r="C19" s="34" t="s">
        <v>107</v>
      </c>
      <c r="D19" s="49"/>
      <c r="E19" s="49"/>
      <c r="F19" s="49"/>
      <c r="G19" s="49"/>
      <c r="H19" s="49"/>
      <c r="I19" s="49"/>
      <c r="J19" s="49"/>
      <c r="K19" s="49"/>
      <c r="L19" s="49"/>
      <c r="M19" s="49"/>
      <c r="N19" s="49"/>
      <c r="O19" s="49"/>
      <c r="P19" s="72"/>
      <c r="Q19" s="19" t="str">
        <f t="shared" si="0"/>
        <v>4.4.3 Comunicazione personale_x000D_4.4.7 Conflitti e crisi_x000D_4.4.9 Negoziazione</v>
      </c>
      <c r="R19" s="45"/>
      <c r="S19" s="17" t="s">
        <v>125</v>
      </c>
      <c r="T19" s="17" t="s">
        <v>125</v>
      </c>
      <c r="U19" s="17" t="s">
        <v>125</v>
      </c>
      <c r="V19" s="47"/>
    </row>
    <row r="20" spans="2:22" ht="17" customHeight="1">
      <c r="V20" s="47"/>
    </row>
    <row r="21" spans="2:22" ht="17" customHeight="1">
      <c r="C21" s="12" t="s">
        <v>128</v>
      </c>
      <c r="D21" s="32" t="str">
        <f>IF(SUM(D10:D19)=0,"",SUM(D10:D19)/10)</f>
        <v/>
      </c>
      <c r="E21" s="32" t="str">
        <f>IF(SUM(E10:E19)=0,"",SUM(E10:E19)/10)</f>
        <v/>
      </c>
      <c r="F21" s="32" t="str">
        <f t="shared" ref="F21:O21" si="1">IF(SUM(F10:F19)=0,"",SUM(F10:F19)/10)</f>
        <v/>
      </c>
      <c r="G21" s="32" t="str">
        <f t="shared" si="1"/>
        <v/>
      </c>
      <c r="H21" s="32" t="str">
        <f t="shared" si="1"/>
        <v/>
      </c>
      <c r="I21" s="32" t="str">
        <f t="shared" si="1"/>
        <v/>
      </c>
      <c r="J21" s="32" t="str">
        <f t="shared" si="1"/>
        <v/>
      </c>
      <c r="K21" s="32" t="str">
        <f t="shared" si="1"/>
        <v/>
      </c>
      <c r="L21" s="32" t="str">
        <f t="shared" si="1"/>
        <v/>
      </c>
      <c r="M21" s="32" t="str">
        <f t="shared" si="1"/>
        <v/>
      </c>
      <c r="N21" s="32" t="str">
        <f t="shared" si="1"/>
        <v/>
      </c>
      <c r="O21" s="32" t="str">
        <f t="shared" si="1"/>
        <v/>
      </c>
      <c r="V21" s="47"/>
    </row>
    <row r="22" spans="2:22" ht="17" customHeight="1">
      <c r="C22" s="12" t="s">
        <v>129</v>
      </c>
      <c r="D22" s="28" t="str">
        <f t="shared" ref="D22:O22" si="2">IF(SUM(D10:D19)=0,"",IF(D21&gt;$D$24,"Si","No"))</f>
        <v/>
      </c>
      <c r="E22" s="28" t="str">
        <f t="shared" si="2"/>
        <v/>
      </c>
      <c r="F22" s="28" t="str">
        <f t="shared" si="2"/>
        <v/>
      </c>
      <c r="G22" s="28" t="str">
        <f t="shared" si="2"/>
        <v/>
      </c>
      <c r="H22" s="28" t="str">
        <f t="shared" si="2"/>
        <v/>
      </c>
      <c r="I22" s="28" t="str">
        <f t="shared" si="2"/>
        <v/>
      </c>
      <c r="J22" s="28" t="str">
        <f t="shared" si="2"/>
        <v/>
      </c>
      <c r="K22" s="28" t="str">
        <f t="shared" si="2"/>
        <v/>
      </c>
      <c r="L22" s="28" t="str">
        <f t="shared" si="2"/>
        <v/>
      </c>
      <c r="M22" s="28" t="str">
        <f t="shared" si="2"/>
        <v/>
      </c>
      <c r="N22" s="28" t="str">
        <f t="shared" si="2"/>
        <v/>
      </c>
      <c r="O22" s="28" t="str">
        <f t="shared" si="2"/>
        <v/>
      </c>
    </row>
    <row r="23" spans="2:22" s="10" customFormat="1" ht="17" customHeight="1">
      <c r="C23" s="6"/>
      <c r="D23" s="7"/>
      <c r="E23" s="7"/>
      <c r="F23" s="7"/>
      <c r="G23" s="7"/>
      <c r="H23" s="7"/>
      <c r="I23" s="7"/>
      <c r="J23" s="7"/>
      <c r="K23" s="7"/>
      <c r="L23" s="7"/>
      <c r="M23" s="7"/>
      <c r="N23" s="7"/>
      <c r="O23" s="7"/>
      <c r="P23" s="6"/>
      <c r="Q23" s="6"/>
      <c r="R23" s="6"/>
      <c r="S23" s="6"/>
      <c r="T23" s="6"/>
      <c r="U23" s="6"/>
    </row>
    <row r="24" spans="2:22" s="10" customFormat="1" ht="17" customHeight="1">
      <c r="C24" s="27" t="s">
        <v>130</v>
      </c>
      <c r="D24" s="7">
        <f>IF($D$5="A",3.2,IF($D$5="B",2.5,IF($D$5="C",1.6,"")))</f>
        <v>1.6</v>
      </c>
      <c r="E24" s="7"/>
      <c r="F24" s="7"/>
      <c r="G24" s="7"/>
      <c r="H24" s="7"/>
      <c r="I24" s="7"/>
      <c r="J24" s="7"/>
      <c r="K24" s="7"/>
      <c r="L24" s="7"/>
      <c r="M24" s="7"/>
      <c r="N24" s="7"/>
      <c r="O24" s="7"/>
      <c r="P24" s="6"/>
      <c r="Q24" s="6"/>
      <c r="R24" s="6"/>
      <c r="S24" s="6"/>
      <c r="T24" s="6"/>
      <c r="U24" s="6"/>
    </row>
    <row r="25" spans="2:22" s="10" customFormat="1" ht="17" customHeight="1">
      <c r="C25" s="6"/>
      <c r="D25" s="7"/>
      <c r="E25" s="7"/>
      <c r="F25" s="7"/>
      <c r="G25" s="7"/>
      <c r="H25" s="7"/>
      <c r="I25" s="7"/>
      <c r="J25" s="7"/>
      <c r="K25" s="7"/>
      <c r="L25" s="7"/>
      <c r="M25" s="7"/>
      <c r="N25" s="7"/>
      <c r="O25" s="7"/>
      <c r="P25" s="6"/>
      <c r="Q25" s="6"/>
      <c r="R25" s="6"/>
      <c r="S25" s="6"/>
      <c r="T25" s="6"/>
      <c r="U25" s="6"/>
    </row>
    <row r="26" spans="2:22" s="10" customFormat="1" ht="17" customHeight="1">
      <c r="B26" s="29" t="e">
        <f>Istruzioni!#REF!</f>
        <v>#REF!</v>
      </c>
      <c r="C26" s="6"/>
      <c r="D26" s="7"/>
      <c r="E26" s="7"/>
      <c r="F26" s="7"/>
      <c r="G26" s="7"/>
      <c r="H26" s="7"/>
      <c r="I26" s="7"/>
      <c r="J26" s="7"/>
      <c r="K26" s="7"/>
      <c r="L26" s="7"/>
      <c r="M26" s="7"/>
      <c r="N26" s="7"/>
      <c r="O26" s="7"/>
      <c r="P26" s="6"/>
      <c r="Q26" s="6"/>
      <c r="R26" s="6"/>
      <c r="S26" s="6"/>
      <c r="T26" s="6"/>
      <c r="U26" s="6"/>
    </row>
    <row r="27" spans="2:22" s="10" customFormat="1" ht="17" customHeight="1">
      <c r="C27" s="6"/>
      <c r="D27" s="7"/>
      <c r="E27" s="7"/>
      <c r="F27" s="7"/>
      <c r="G27" s="7"/>
      <c r="H27" s="7"/>
      <c r="I27" s="7"/>
      <c r="J27" s="7"/>
      <c r="K27" s="7"/>
      <c r="L27" s="7"/>
      <c r="M27" s="7"/>
      <c r="N27" s="7"/>
      <c r="O27" s="7"/>
      <c r="P27" s="6"/>
      <c r="Q27" s="6"/>
      <c r="R27" s="6"/>
      <c r="S27" s="6"/>
      <c r="T27" s="6"/>
      <c r="U27" s="6"/>
    </row>
    <row r="28" spans="2:22" s="10" customFormat="1" ht="17" customHeight="1">
      <c r="C28" s="6"/>
      <c r="D28" s="7"/>
      <c r="E28" s="7"/>
      <c r="F28" s="7"/>
      <c r="G28" s="7"/>
      <c r="H28" s="7"/>
      <c r="I28" s="7"/>
      <c r="J28" s="7"/>
      <c r="K28" s="7"/>
      <c r="L28" s="7"/>
      <c r="M28" s="7"/>
      <c r="N28" s="7"/>
      <c r="O28" s="7"/>
      <c r="P28" s="6"/>
      <c r="Q28" s="6"/>
      <c r="R28" s="6"/>
      <c r="S28" s="6"/>
      <c r="T28" s="6"/>
      <c r="U28" s="6"/>
    </row>
    <row r="29" spans="2:22" s="10" customFormat="1" ht="17" customHeight="1">
      <c r="C29" s="6"/>
      <c r="D29" s="7"/>
      <c r="E29" s="7"/>
      <c r="F29" s="7"/>
      <c r="G29" s="7"/>
      <c r="H29" s="7"/>
      <c r="I29" s="7"/>
      <c r="J29" s="7"/>
      <c r="K29" s="7"/>
      <c r="L29" s="7"/>
      <c r="M29" s="7"/>
      <c r="N29" s="7"/>
      <c r="O29" s="7"/>
      <c r="P29" s="6"/>
      <c r="Q29" s="6"/>
      <c r="R29" s="6"/>
      <c r="S29" s="6"/>
      <c r="T29" s="6"/>
      <c r="U29" s="6"/>
    </row>
    <row r="30" spans="2:22" s="10" customFormat="1" ht="17" customHeight="1">
      <c r="C30" s="6"/>
      <c r="D30" s="7"/>
      <c r="E30" s="7"/>
      <c r="F30" s="7"/>
      <c r="G30" s="7"/>
      <c r="H30" s="7"/>
      <c r="I30" s="7"/>
      <c r="J30" s="7"/>
      <c r="K30" s="7"/>
      <c r="L30" s="7"/>
      <c r="M30" s="7"/>
      <c r="N30" s="7"/>
      <c r="O30" s="7"/>
      <c r="P30" s="6"/>
      <c r="Q30" s="6"/>
      <c r="R30" s="6"/>
      <c r="S30" s="6"/>
      <c r="T30" s="6"/>
      <c r="U30" s="6"/>
    </row>
    <row r="31" spans="2:22" s="10" customFormat="1" ht="17" customHeight="1">
      <c r="C31" s="6"/>
      <c r="D31" s="7"/>
      <c r="E31" s="7"/>
      <c r="F31" s="7"/>
      <c r="G31" s="7"/>
      <c r="H31" s="7"/>
      <c r="I31" s="7"/>
      <c r="J31" s="7"/>
      <c r="K31" s="7"/>
      <c r="L31" s="7"/>
      <c r="M31" s="7"/>
      <c r="N31" s="7"/>
      <c r="O31" s="7"/>
      <c r="P31" s="6"/>
      <c r="Q31" s="6"/>
      <c r="R31" s="6"/>
      <c r="S31" s="6"/>
      <c r="T31" s="6"/>
      <c r="U31" s="6"/>
    </row>
    <row r="32" spans="2:22" s="10" customFormat="1" ht="17" customHeight="1">
      <c r="C32" s="6"/>
      <c r="D32" s="7"/>
      <c r="E32" s="7"/>
      <c r="F32" s="7"/>
      <c r="G32" s="7"/>
      <c r="H32" s="7"/>
      <c r="I32" s="7"/>
      <c r="J32" s="7"/>
      <c r="K32" s="7"/>
      <c r="L32" s="7"/>
      <c r="M32" s="7"/>
      <c r="N32" s="7"/>
      <c r="O32" s="7"/>
      <c r="P32" s="6"/>
      <c r="Q32" s="6"/>
      <c r="R32" s="6"/>
      <c r="S32" s="6"/>
      <c r="T32" s="6"/>
      <c r="U32" s="6"/>
    </row>
    <row r="33" spans="3:21" s="10" customFormat="1" ht="17" customHeight="1">
      <c r="C33" s="6"/>
      <c r="D33" s="7"/>
      <c r="E33" s="7"/>
      <c r="F33" s="7"/>
      <c r="G33" s="7"/>
      <c r="H33" s="7"/>
      <c r="I33" s="7"/>
      <c r="J33" s="7"/>
      <c r="K33" s="7"/>
      <c r="L33" s="7"/>
      <c r="M33" s="7"/>
      <c r="N33" s="7"/>
      <c r="O33" s="7"/>
      <c r="P33" s="6"/>
      <c r="Q33" s="6"/>
      <c r="R33" s="6"/>
      <c r="S33" s="6"/>
      <c r="T33" s="6"/>
      <c r="U33" s="6"/>
    </row>
    <row r="34" spans="3:21" s="10" customFormat="1" ht="17" customHeight="1">
      <c r="C34" s="6"/>
      <c r="D34" s="7"/>
      <c r="E34" s="7"/>
      <c r="F34" s="7"/>
      <c r="G34" s="7"/>
      <c r="H34" s="7"/>
      <c r="I34" s="7"/>
      <c r="J34" s="7"/>
      <c r="K34" s="7"/>
      <c r="L34" s="7"/>
      <c r="M34" s="7"/>
      <c r="N34" s="7"/>
      <c r="O34" s="7"/>
      <c r="P34" s="6"/>
      <c r="Q34" s="6"/>
      <c r="R34" s="6"/>
      <c r="S34" s="6"/>
      <c r="T34" s="6"/>
      <c r="U34" s="6"/>
    </row>
    <row r="35" spans="3:21" s="10" customFormat="1" ht="17" customHeight="1">
      <c r="C35" s="6"/>
      <c r="D35" s="7"/>
      <c r="E35" s="7"/>
      <c r="F35" s="7"/>
      <c r="G35" s="7"/>
      <c r="H35" s="7"/>
      <c r="I35" s="7"/>
      <c r="J35" s="7"/>
      <c r="K35" s="7"/>
      <c r="L35" s="7"/>
      <c r="M35" s="7"/>
      <c r="N35" s="7"/>
      <c r="O35" s="7"/>
      <c r="P35" s="6"/>
      <c r="Q35" s="6"/>
      <c r="R35" s="6"/>
      <c r="S35" s="6"/>
      <c r="T35" s="6"/>
      <c r="U35" s="6"/>
    </row>
    <row r="36" spans="3:21" s="10" customFormat="1" ht="17" customHeight="1">
      <c r="C36" s="6"/>
      <c r="D36" s="7"/>
      <c r="E36" s="7"/>
      <c r="F36" s="7"/>
      <c r="G36" s="7"/>
      <c r="H36" s="7"/>
      <c r="I36" s="7"/>
      <c r="J36" s="7"/>
      <c r="K36" s="7"/>
      <c r="L36" s="7"/>
      <c r="M36" s="7"/>
      <c r="N36" s="7"/>
      <c r="O36" s="7"/>
      <c r="P36" s="6"/>
      <c r="Q36" s="6"/>
      <c r="R36" s="6"/>
      <c r="S36" s="6"/>
      <c r="T36" s="6"/>
      <c r="U36" s="6"/>
    </row>
    <row r="37" spans="3:21" s="10" customFormat="1" ht="17" customHeight="1">
      <c r="C37" s="6"/>
      <c r="D37" s="7"/>
      <c r="E37" s="7"/>
      <c r="F37" s="7"/>
      <c r="G37" s="7"/>
      <c r="H37" s="7"/>
      <c r="I37" s="7"/>
      <c r="J37" s="7"/>
      <c r="K37" s="7"/>
      <c r="L37" s="7"/>
      <c r="M37" s="7"/>
      <c r="N37" s="7"/>
      <c r="O37" s="7"/>
      <c r="P37" s="6"/>
      <c r="Q37" s="6"/>
      <c r="R37" s="6"/>
      <c r="S37" s="6"/>
      <c r="T37" s="6"/>
      <c r="U37" s="6"/>
    </row>
    <row r="38" spans="3:21" s="10" customFormat="1" ht="17" customHeight="1">
      <c r="C38" s="6"/>
      <c r="D38" s="7"/>
      <c r="E38" s="7"/>
      <c r="F38" s="7"/>
      <c r="G38" s="7"/>
      <c r="H38" s="7"/>
      <c r="I38" s="7"/>
      <c r="J38" s="7"/>
      <c r="K38" s="7"/>
      <c r="L38" s="7"/>
      <c r="M38" s="7"/>
      <c r="N38" s="7"/>
      <c r="O38" s="7"/>
      <c r="P38" s="6"/>
      <c r="Q38" s="6"/>
      <c r="R38" s="6"/>
      <c r="S38" s="6"/>
      <c r="T38" s="6"/>
      <c r="U38" s="6"/>
    </row>
    <row r="39" spans="3:21" s="10" customFormat="1" ht="17" customHeight="1">
      <c r="C39" s="6"/>
      <c r="D39" s="7"/>
      <c r="E39" s="7"/>
      <c r="F39" s="7"/>
      <c r="G39" s="7"/>
      <c r="H39" s="7"/>
      <c r="I39" s="7"/>
      <c r="J39" s="7"/>
      <c r="K39" s="7"/>
      <c r="L39" s="7"/>
      <c r="M39" s="7"/>
      <c r="N39" s="7"/>
      <c r="O39" s="7"/>
      <c r="P39" s="6"/>
      <c r="Q39" s="6"/>
      <c r="R39" s="6"/>
      <c r="S39" s="6"/>
      <c r="T39" s="6"/>
      <c r="U39" s="6"/>
    </row>
    <row r="40" spans="3:21" s="10" customFormat="1" ht="17" customHeight="1">
      <c r="C40" s="6"/>
      <c r="D40" s="7"/>
      <c r="E40" s="7"/>
      <c r="F40" s="7"/>
      <c r="G40" s="7"/>
      <c r="H40" s="7"/>
      <c r="I40" s="7"/>
      <c r="J40" s="7"/>
      <c r="K40" s="7"/>
      <c r="L40" s="7"/>
      <c r="M40" s="7"/>
      <c r="N40" s="7"/>
      <c r="O40" s="7"/>
      <c r="P40" s="6"/>
      <c r="Q40" s="6"/>
      <c r="R40" s="6"/>
      <c r="S40" s="6"/>
      <c r="T40" s="6"/>
      <c r="U40" s="6"/>
    </row>
    <row r="41" spans="3:21" s="10" customFormat="1" ht="17" customHeight="1">
      <c r="C41" s="6"/>
      <c r="D41" s="7"/>
      <c r="E41" s="7"/>
      <c r="F41" s="7"/>
      <c r="G41" s="7"/>
      <c r="H41" s="7"/>
      <c r="I41" s="7"/>
      <c r="J41" s="7"/>
      <c r="K41" s="7"/>
      <c r="L41" s="7"/>
      <c r="M41" s="7"/>
      <c r="N41" s="7"/>
      <c r="O41" s="7"/>
      <c r="P41" s="6"/>
      <c r="Q41" s="6"/>
      <c r="R41" s="6"/>
      <c r="S41" s="6"/>
      <c r="T41" s="6"/>
      <c r="U41" s="6"/>
    </row>
    <row r="42" spans="3:21" s="10" customFormat="1" ht="17" customHeight="1">
      <c r="C42" s="6"/>
      <c r="D42" s="7"/>
      <c r="E42" s="7"/>
      <c r="F42" s="7"/>
      <c r="G42" s="7"/>
      <c r="H42" s="7"/>
      <c r="I42" s="7"/>
      <c r="J42" s="7"/>
      <c r="K42" s="7"/>
      <c r="L42" s="7"/>
      <c r="M42" s="7"/>
      <c r="N42" s="7"/>
      <c r="O42" s="7"/>
      <c r="P42" s="6"/>
      <c r="Q42" s="6"/>
      <c r="R42" s="6"/>
      <c r="S42" s="6"/>
      <c r="T42" s="6"/>
      <c r="U42" s="6"/>
    </row>
    <row r="43" spans="3:21" s="10" customFormat="1" ht="17" customHeight="1">
      <c r="C43" s="6"/>
      <c r="D43" s="7"/>
      <c r="E43" s="7"/>
      <c r="F43" s="7"/>
      <c r="G43" s="7"/>
      <c r="H43" s="7"/>
      <c r="I43" s="7"/>
      <c r="J43" s="7"/>
      <c r="K43" s="7"/>
      <c r="L43" s="7"/>
      <c r="M43" s="7"/>
      <c r="N43" s="7"/>
      <c r="O43" s="7"/>
      <c r="P43" s="6"/>
      <c r="Q43" s="6"/>
      <c r="R43" s="6"/>
      <c r="S43" s="6"/>
      <c r="T43" s="6"/>
      <c r="U43" s="6"/>
    </row>
    <row r="44" spans="3:21" s="10" customFormat="1" ht="17" customHeight="1">
      <c r="C44" s="6"/>
      <c r="D44" s="7"/>
      <c r="E44" s="7"/>
      <c r="F44" s="7"/>
      <c r="G44" s="7"/>
      <c r="H44" s="7"/>
      <c r="I44" s="7"/>
      <c r="J44" s="7"/>
      <c r="K44" s="7"/>
      <c r="L44" s="7"/>
      <c r="M44" s="7"/>
      <c r="N44" s="7"/>
      <c r="O44" s="7"/>
      <c r="P44" s="6"/>
      <c r="Q44" s="6"/>
      <c r="R44" s="6"/>
      <c r="S44" s="6"/>
      <c r="T44" s="6"/>
      <c r="U44" s="6"/>
    </row>
    <row r="45" spans="3:21" s="10" customFormat="1" ht="17" customHeight="1">
      <c r="C45" s="6"/>
      <c r="D45" s="7"/>
      <c r="E45" s="7"/>
      <c r="F45" s="7"/>
      <c r="G45" s="7"/>
      <c r="H45" s="7"/>
      <c r="I45" s="7"/>
      <c r="J45" s="7"/>
      <c r="K45" s="7"/>
      <c r="L45" s="7"/>
      <c r="M45" s="7"/>
      <c r="N45" s="7"/>
      <c r="O45" s="7"/>
      <c r="P45" s="6"/>
      <c r="Q45" s="6"/>
      <c r="R45" s="6"/>
      <c r="S45" s="6"/>
      <c r="T45" s="6"/>
      <c r="U45" s="6"/>
    </row>
    <row r="46" spans="3:21" s="10" customFormat="1" ht="17" customHeight="1">
      <c r="C46" s="6"/>
      <c r="D46" s="7"/>
      <c r="E46" s="7"/>
      <c r="F46" s="7"/>
      <c r="G46" s="7"/>
      <c r="H46" s="7"/>
      <c r="I46" s="7"/>
      <c r="J46" s="7"/>
      <c r="K46" s="7"/>
      <c r="L46" s="7"/>
      <c r="M46" s="7"/>
      <c r="N46" s="7"/>
      <c r="O46" s="7"/>
      <c r="P46" s="6"/>
      <c r="Q46" s="6"/>
      <c r="R46" s="6"/>
      <c r="S46" s="6"/>
      <c r="T46" s="6"/>
      <c r="U46" s="6"/>
    </row>
    <row r="47" spans="3:21" s="10" customFormat="1" ht="17" customHeight="1">
      <c r="C47" s="6"/>
      <c r="D47" s="7"/>
      <c r="E47" s="7"/>
      <c r="F47" s="7"/>
      <c r="G47" s="7"/>
      <c r="H47" s="7"/>
      <c r="I47" s="7"/>
      <c r="J47" s="7"/>
      <c r="K47" s="7"/>
      <c r="L47" s="7"/>
      <c r="M47" s="7"/>
      <c r="N47" s="7"/>
      <c r="O47" s="7"/>
      <c r="P47" s="6"/>
      <c r="Q47" s="6"/>
      <c r="R47" s="6"/>
      <c r="S47" s="6"/>
      <c r="T47" s="6"/>
      <c r="U47" s="6"/>
    </row>
    <row r="48" spans="3:21" s="10" customFormat="1" ht="17" customHeight="1">
      <c r="C48" s="6"/>
      <c r="D48" s="7"/>
      <c r="E48" s="7"/>
      <c r="F48" s="7"/>
      <c r="G48" s="7"/>
      <c r="H48" s="7"/>
      <c r="I48" s="7"/>
      <c r="J48" s="7"/>
      <c r="K48" s="7"/>
      <c r="L48" s="7"/>
      <c r="M48" s="7"/>
      <c r="N48" s="7"/>
      <c r="O48" s="7"/>
      <c r="P48" s="6"/>
      <c r="Q48" s="6"/>
      <c r="R48" s="6"/>
      <c r="S48" s="6"/>
      <c r="T48" s="6"/>
      <c r="U48" s="6"/>
    </row>
    <row r="49" spans="3:21" s="10" customFormat="1" ht="17" customHeight="1">
      <c r="C49" s="6"/>
      <c r="D49" s="7"/>
      <c r="E49" s="7"/>
      <c r="F49" s="7"/>
      <c r="G49" s="7"/>
      <c r="H49" s="7"/>
      <c r="I49" s="7"/>
      <c r="J49" s="7"/>
      <c r="K49" s="7"/>
      <c r="L49" s="7"/>
      <c r="M49" s="7"/>
      <c r="N49" s="7"/>
      <c r="O49" s="7"/>
      <c r="P49" s="6"/>
      <c r="Q49" s="6"/>
      <c r="R49" s="6"/>
      <c r="S49" s="6"/>
      <c r="T49" s="6"/>
      <c r="U49" s="6"/>
    </row>
    <row r="50" spans="3:21" s="10" customFormat="1" ht="17" customHeight="1">
      <c r="C50" s="6"/>
      <c r="D50" s="7"/>
      <c r="E50" s="7"/>
      <c r="F50" s="7"/>
      <c r="G50" s="7"/>
      <c r="H50" s="7"/>
      <c r="I50" s="7"/>
      <c r="J50" s="7"/>
      <c r="K50" s="7"/>
      <c r="L50" s="7"/>
      <c r="M50" s="7"/>
      <c r="N50" s="7"/>
      <c r="O50" s="7"/>
      <c r="P50" s="6"/>
      <c r="Q50" s="6"/>
      <c r="R50" s="6"/>
      <c r="S50" s="6"/>
      <c r="T50" s="6"/>
      <c r="U50" s="6"/>
    </row>
    <row r="51" spans="3:21" s="10" customFormat="1" ht="17" customHeight="1">
      <c r="C51" s="6"/>
      <c r="D51" s="7"/>
      <c r="E51" s="7"/>
      <c r="F51" s="7"/>
      <c r="G51" s="7"/>
      <c r="H51" s="7"/>
      <c r="I51" s="7"/>
      <c r="J51" s="7"/>
      <c r="K51" s="7"/>
      <c r="L51" s="7"/>
      <c r="M51" s="7"/>
      <c r="N51" s="7"/>
      <c r="O51" s="7"/>
      <c r="P51" s="6"/>
      <c r="Q51" s="6"/>
      <c r="R51" s="6"/>
      <c r="S51" s="6"/>
      <c r="T51" s="6"/>
      <c r="U51" s="6"/>
    </row>
    <row r="52" spans="3:21" s="10" customFormat="1" ht="17" customHeight="1">
      <c r="C52" s="6"/>
      <c r="D52" s="7"/>
      <c r="E52" s="7"/>
      <c r="F52" s="7"/>
      <c r="G52" s="7"/>
      <c r="H52" s="7"/>
      <c r="I52" s="7"/>
      <c r="J52" s="7"/>
      <c r="K52" s="7"/>
      <c r="L52" s="7"/>
      <c r="M52" s="7"/>
      <c r="N52" s="7"/>
      <c r="O52" s="7"/>
      <c r="P52" s="6"/>
      <c r="Q52" s="6"/>
      <c r="R52" s="6"/>
      <c r="S52" s="6"/>
      <c r="T52" s="6"/>
      <c r="U52" s="6"/>
    </row>
    <row r="53" spans="3:21" s="10" customFormat="1" ht="17" customHeight="1">
      <c r="C53" s="6"/>
      <c r="D53" s="7"/>
      <c r="E53" s="7"/>
      <c r="F53" s="7"/>
      <c r="G53" s="7"/>
      <c r="H53" s="7"/>
      <c r="I53" s="7"/>
      <c r="J53" s="7"/>
      <c r="K53" s="7"/>
      <c r="L53" s="7"/>
      <c r="M53" s="7"/>
      <c r="N53" s="7"/>
      <c r="O53" s="7"/>
      <c r="P53" s="6"/>
      <c r="Q53" s="6"/>
      <c r="R53" s="6"/>
      <c r="S53" s="6"/>
      <c r="T53" s="6"/>
      <c r="U53" s="6"/>
    </row>
    <row r="54" spans="3:21" s="10" customFormat="1" ht="17" customHeight="1">
      <c r="C54" s="6"/>
      <c r="D54" s="7"/>
      <c r="E54" s="7"/>
      <c r="F54" s="7"/>
      <c r="G54" s="7"/>
      <c r="H54" s="7"/>
      <c r="I54" s="7"/>
      <c r="J54" s="7"/>
      <c r="K54" s="7"/>
      <c r="L54" s="7"/>
      <c r="M54" s="7"/>
      <c r="N54" s="7"/>
      <c r="O54" s="7"/>
      <c r="P54" s="6"/>
      <c r="Q54" s="6"/>
      <c r="R54" s="6"/>
      <c r="S54" s="6"/>
      <c r="T54" s="6"/>
      <c r="U54" s="6"/>
    </row>
    <row r="55" spans="3:21" s="10" customFormat="1" ht="17" customHeight="1">
      <c r="C55" s="6"/>
      <c r="D55" s="7"/>
      <c r="E55" s="7"/>
      <c r="F55" s="7"/>
      <c r="G55" s="7"/>
      <c r="H55" s="7"/>
      <c r="I55" s="7"/>
      <c r="J55" s="7"/>
      <c r="K55" s="7"/>
      <c r="L55" s="7"/>
      <c r="M55" s="7"/>
      <c r="N55" s="7"/>
      <c r="O55" s="7"/>
      <c r="P55" s="6"/>
      <c r="Q55" s="6"/>
      <c r="R55" s="6"/>
      <c r="S55" s="6"/>
      <c r="T55" s="6"/>
      <c r="U55" s="6"/>
    </row>
    <row r="56" spans="3:21" s="10" customFormat="1" ht="17" customHeight="1">
      <c r="C56" s="6"/>
      <c r="D56" s="7"/>
      <c r="E56" s="7"/>
      <c r="F56" s="7"/>
      <c r="G56" s="7"/>
      <c r="H56" s="7"/>
      <c r="I56" s="7"/>
      <c r="J56" s="7"/>
      <c r="K56" s="7"/>
      <c r="L56" s="7"/>
      <c r="M56" s="7"/>
      <c r="N56" s="7"/>
      <c r="O56" s="7"/>
      <c r="P56" s="6"/>
      <c r="Q56" s="6"/>
      <c r="R56" s="6"/>
      <c r="S56" s="6"/>
      <c r="T56" s="6"/>
      <c r="U56" s="6"/>
    </row>
    <row r="57" spans="3:21" s="10" customFormat="1" ht="17" customHeight="1">
      <c r="C57" s="6"/>
      <c r="D57" s="7"/>
      <c r="E57" s="7"/>
      <c r="F57" s="7"/>
      <c r="G57" s="7"/>
      <c r="H57" s="7"/>
      <c r="I57" s="7"/>
      <c r="J57" s="7"/>
      <c r="K57" s="7"/>
      <c r="L57" s="7"/>
      <c r="M57" s="7"/>
      <c r="N57" s="7"/>
      <c r="O57" s="7"/>
      <c r="P57" s="6"/>
      <c r="Q57" s="6"/>
      <c r="R57" s="6"/>
      <c r="S57" s="6"/>
      <c r="T57" s="6"/>
      <c r="U57" s="6"/>
    </row>
    <row r="58" spans="3:21" s="10" customFormat="1" ht="17" customHeight="1">
      <c r="C58" s="6"/>
      <c r="D58" s="7"/>
      <c r="E58" s="7"/>
      <c r="F58" s="7"/>
      <c r="G58" s="7"/>
      <c r="H58" s="7"/>
      <c r="I58" s="7"/>
      <c r="J58" s="7"/>
      <c r="K58" s="7"/>
      <c r="L58" s="7"/>
      <c r="M58" s="7"/>
      <c r="N58" s="7"/>
      <c r="O58" s="7"/>
      <c r="P58" s="6"/>
      <c r="Q58" s="6"/>
      <c r="R58" s="6"/>
      <c r="S58" s="6"/>
      <c r="T58" s="6"/>
      <c r="U58" s="6"/>
    </row>
    <row r="59" spans="3:21" s="10" customFormat="1" ht="17" customHeight="1">
      <c r="C59" s="6"/>
      <c r="D59" s="7"/>
      <c r="E59" s="7"/>
      <c r="F59" s="7"/>
      <c r="G59" s="7"/>
      <c r="H59" s="7"/>
      <c r="I59" s="7"/>
      <c r="J59" s="7"/>
      <c r="K59" s="7"/>
      <c r="L59" s="7"/>
      <c r="M59" s="7"/>
      <c r="N59" s="7"/>
      <c r="O59" s="7"/>
      <c r="P59" s="6"/>
      <c r="Q59" s="6"/>
      <c r="R59" s="6"/>
      <c r="S59" s="6"/>
      <c r="T59" s="6"/>
      <c r="U59" s="6"/>
    </row>
  </sheetData>
  <sheetProtection selectLockedCells="1"/>
  <customSheetViews>
    <customSheetView guid="{740DCA0A-182B-E649-BC90-296BE2BDEAB7}" scale="130" showGridLines="0">
      <pane xSplit="7" ySplit="7.05" topLeftCell="H20" activePane="bottomRight" state="frozenSplit"/>
      <selection pane="bottomRight" activeCell="C130" sqref="C130"/>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9">
    <mergeCell ref="P8:P9"/>
    <mergeCell ref="Q8:Q9"/>
    <mergeCell ref="D7:O7"/>
    <mergeCell ref="C8:C9"/>
    <mergeCell ref="F5:H5"/>
    <mergeCell ref="K3:N3"/>
    <mergeCell ref="D3:I3"/>
    <mergeCell ref="B8:B9"/>
    <mergeCell ref="D8:O8"/>
  </mergeCells>
  <phoneticPr fontId="10" type="noConversion"/>
  <conditionalFormatting sqref="D22:O22">
    <cfRule type="cellIs" dxfId="30" priority="3" operator="equal">
      <formula>"Yes"</formula>
    </cfRule>
  </conditionalFormatting>
  <conditionalFormatting sqref="M26">
    <cfRule type="cellIs" dxfId="29" priority="2" operator="equal">
      <formula>"No"</formula>
    </cfRule>
  </conditionalFormatting>
  <conditionalFormatting sqref="D22:O22">
    <cfRule type="cellIs" dxfId="28" priority="1" operator="equal">
      <formula>"No"</formula>
    </cfRule>
  </conditionalFormatting>
  <dataValidations count="4">
    <dataValidation type="list" allowBlank="1" showDropDown="1" showInputMessage="1" showErrorMessage="1" sqref="I4:J6 H4 H6 D5">
      <formula1>"A, B, C"</formula1>
    </dataValidation>
    <dataValidation type="whole" allowBlank="1" showInputMessage="1" showErrorMessage="1" sqref="D10:O19">
      <formula1>1</formula1>
      <formula2>4</formula2>
    </dataValidation>
    <dataValidation type="list" allowBlank="1" showDropDown="1" showInputMessage="1" showErrorMessage="1" sqref="D6">
      <formula1>"A, B, C, D"</formula1>
    </dataValidation>
    <dataValidation type="list" allowBlank="1" showInputMessage="1" showErrorMessage="1" sqref="E6:F6 F5">
      <formula1>"Project, Programme, Portfolio"</formula1>
    </dataValidation>
  </dataValidation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79998168889431442"/>
  </sheetPr>
  <dimension ref="B2:U162"/>
  <sheetViews>
    <sheetView showGridLines="0" showZeros="0" tabSelected="1" zoomScale="150" zoomScaleNormal="150" zoomScalePageLayoutView="150" workbookViewId="0">
      <pane xSplit="7" ySplit="7" topLeftCell="I14" activePane="bottomRight" state="frozenSplit"/>
      <selection pane="topRight" activeCell="H7" sqref="H7"/>
      <selection pane="bottomLeft" activeCell="A7" sqref="A7"/>
      <selection pane="bottomRight" activeCell="H6" sqref="H6:S6"/>
    </sheetView>
  </sheetViews>
  <sheetFormatPr baseColWidth="10" defaultColWidth="10.83203125" defaultRowHeight="12" x14ac:dyDescent="0"/>
  <cols>
    <col min="1" max="1" width="2.83203125" style="6" customWidth="1"/>
    <col min="2" max="2" width="3.83203125" style="10" customWidth="1"/>
    <col min="3" max="3" width="43" style="6" customWidth="1"/>
    <col min="4" max="7" width="9.1640625" style="6" customWidth="1"/>
    <col min="8" max="11" width="14.1640625" style="7" customWidth="1"/>
    <col min="12" max="19" width="4.83203125" style="7" customWidth="1"/>
    <col min="20" max="20" width="40.83203125" style="6" customWidth="1"/>
    <col min="21" max="21" width="30.83203125" style="6" customWidth="1"/>
    <col min="22" max="16384" width="10.83203125" style="6"/>
  </cols>
  <sheetData>
    <row r="2" spans="2:21" s="1" customFormat="1" ht="20" customHeight="1">
      <c r="B2" s="9"/>
      <c r="C2" s="1" t="s">
        <v>40</v>
      </c>
      <c r="D2" s="92"/>
      <c r="E2" s="13" t="s">
        <v>201</v>
      </c>
      <c r="F2" s="143">
        <f>'[1]Rating definiti dal Candidato'!D3</f>
        <v>0</v>
      </c>
      <c r="G2" s="143"/>
      <c r="H2" s="143"/>
      <c r="I2" s="143"/>
      <c r="J2" s="143"/>
      <c r="K2" s="143"/>
      <c r="L2" s="14"/>
      <c r="M2" s="14"/>
      <c r="N2" s="14"/>
      <c r="O2" s="37" t="s">
        <v>111</v>
      </c>
      <c r="P2" s="142" t="str">
        <f>'[1]Rating definiti dal Candidato'!K3</f>
        <v xml:space="preserve"> </v>
      </c>
      <c r="Q2" s="142"/>
      <c r="R2" s="142"/>
      <c r="S2" s="142"/>
    </row>
    <row r="3" spans="2:21" s="1" customFormat="1" ht="15" customHeight="1">
      <c r="B3" s="9"/>
      <c r="C3" s="1" t="s">
        <v>41</v>
      </c>
      <c r="D3" s="92"/>
      <c r="E3" s="13" t="s">
        <v>131</v>
      </c>
      <c r="F3" s="143">
        <f>'[1]Rating definiti dagli Assessors'!G3</f>
        <v>0</v>
      </c>
      <c r="G3" s="143"/>
      <c r="H3" s="143"/>
      <c r="I3" s="143"/>
      <c r="J3" s="143"/>
      <c r="K3" s="143"/>
      <c r="L3" s="16"/>
      <c r="M3" s="14"/>
      <c r="N3" s="14"/>
      <c r="O3" s="37" t="s">
        <v>111</v>
      </c>
      <c r="P3" s="142">
        <f>'[1]Rating definiti dagli Assessors'!R3</f>
        <v>0</v>
      </c>
      <c r="Q3" s="142"/>
      <c r="R3" s="142"/>
      <c r="S3" s="142"/>
    </row>
    <row r="4" spans="2:21" s="1" customFormat="1" ht="31" customHeight="1">
      <c r="B4" s="9"/>
      <c r="C4" s="31" t="s">
        <v>199</v>
      </c>
      <c r="D4" s="139" t="s">
        <v>202</v>
      </c>
      <c r="E4" s="139"/>
      <c r="F4" s="92" t="str">
        <f>'[1]Rating definiti dal Candidato'!D5</f>
        <v>C</v>
      </c>
      <c r="G4" s="92"/>
      <c r="H4" s="92"/>
      <c r="I4" s="92"/>
      <c r="J4" s="14"/>
      <c r="K4" s="15"/>
      <c r="L4" s="14"/>
      <c r="M4" s="14"/>
      <c r="N4" s="14"/>
      <c r="O4" s="14"/>
      <c r="P4" s="37"/>
      <c r="Q4" s="16"/>
      <c r="R4" s="14"/>
      <c r="S4" s="14"/>
    </row>
    <row r="5" spans="2:21" ht="27" customHeight="1"/>
    <row r="6" spans="2:21" s="5" customFormat="1" ht="41" customHeight="1">
      <c r="B6" s="117" t="s">
        <v>10</v>
      </c>
      <c r="C6" s="115" t="s">
        <v>200</v>
      </c>
      <c r="D6" s="133" t="s">
        <v>319</v>
      </c>
      <c r="E6" s="134"/>
      <c r="F6" s="134"/>
      <c r="G6" s="135"/>
      <c r="H6" s="141" t="s">
        <v>203</v>
      </c>
      <c r="I6" s="141"/>
      <c r="J6" s="141"/>
      <c r="K6" s="141"/>
      <c r="L6" s="141"/>
      <c r="M6" s="141"/>
      <c r="N6" s="141"/>
      <c r="O6" s="141"/>
      <c r="P6" s="141"/>
      <c r="Q6" s="141"/>
      <c r="R6" s="141"/>
      <c r="S6" s="141"/>
      <c r="T6" s="115" t="s">
        <v>204</v>
      </c>
      <c r="U6" s="117" t="s">
        <v>127</v>
      </c>
    </row>
    <row r="7" spans="2:21" s="5" customFormat="1" ht="30" customHeight="1">
      <c r="B7" s="118"/>
      <c r="C7" s="116"/>
      <c r="D7" s="33" t="s">
        <v>292</v>
      </c>
      <c r="E7" s="33" t="s">
        <v>209</v>
      </c>
      <c r="F7" s="33" t="s">
        <v>210</v>
      </c>
      <c r="G7" s="33" t="s">
        <v>293</v>
      </c>
      <c r="H7" s="93" t="s">
        <v>0</v>
      </c>
      <c r="I7" s="93" t="s">
        <v>1</v>
      </c>
      <c r="J7" s="93" t="s">
        <v>2</v>
      </c>
      <c r="K7" s="93" t="s">
        <v>3</v>
      </c>
      <c r="L7" s="93" t="s">
        <v>4</v>
      </c>
      <c r="M7" s="93" t="s">
        <v>5</v>
      </c>
      <c r="N7" s="93" t="s">
        <v>6</v>
      </c>
      <c r="O7" s="93" t="s">
        <v>7</v>
      </c>
      <c r="P7" s="93" t="s">
        <v>8</v>
      </c>
      <c r="Q7" s="93" t="s">
        <v>9</v>
      </c>
      <c r="R7" s="93" t="s">
        <v>43</v>
      </c>
      <c r="S7" s="93" t="s">
        <v>44</v>
      </c>
      <c r="T7" s="116"/>
      <c r="U7" s="118"/>
    </row>
    <row r="8" spans="2:21" ht="40" customHeight="1">
      <c r="B8" s="22">
        <v>1</v>
      </c>
      <c r="C8" s="140" t="str">
        <f>'[1]Rating definiti dal Candidato'!C10</f>
        <v xml:space="preserve"> Obiettivi e valutazione dei risultati  ( complessita' legata al prodotto): questo indicatore riguarda la complessita' che  si origina da obiettivi, traguardi, requisiti e aspettative  vaghi, impegnativi e mutuamente in conflitto. </v>
      </c>
      <c r="D8" s="140"/>
      <c r="E8" s="140"/>
      <c r="F8" s="140"/>
      <c r="G8" s="140"/>
      <c r="T8" s="76"/>
    </row>
    <row r="9" spans="2:21" ht="30" customHeight="1">
      <c r="B9" s="18"/>
      <c r="C9" s="19" t="s">
        <v>136</v>
      </c>
      <c r="D9" s="20" t="s">
        <v>211</v>
      </c>
      <c r="E9" s="20" t="s">
        <v>212</v>
      </c>
      <c r="F9" s="20" t="s">
        <v>213</v>
      </c>
      <c r="G9" s="20" t="s">
        <v>218</v>
      </c>
      <c r="H9" s="49"/>
      <c r="I9" s="49"/>
      <c r="J9" s="49"/>
      <c r="K9" s="49"/>
      <c r="L9" s="49"/>
      <c r="M9" s="49"/>
      <c r="N9" s="49"/>
      <c r="O9" s="49"/>
      <c r="P9" s="49"/>
      <c r="Q9" s="49"/>
      <c r="R9" s="49"/>
      <c r="S9" s="49"/>
      <c r="T9" s="77"/>
      <c r="U9" s="21"/>
    </row>
    <row r="10" spans="2:21" ht="30" customHeight="1">
      <c r="B10" s="18"/>
      <c r="C10" s="19" t="s">
        <v>137</v>
      </c>
      <c r="D10" s="20" t="s">
        <v>214</v>
      </c>
      <c r="E10" s="20" t="s">
        <v>215</v>
      </c>
      <c r="F10" s="20" t="s">
        <v>216</v>
      </c>
      <c r="G10" s="20" t="s">
        <v>217</v>
      </c>
      <c r="H10" s="49"/>
      <c r="I10" s="49"/>
      <c r="J10" s="49"/>
      <c r="K10" s="49"/>
      <c r="L10" s="49"/>
      <c r="M10" s="49"/>
      <c r="N10" s="49"/>
      <c r="O10" s="49"/>
      <c r="P10" s="49"/>
      <c r="Q10" s="49"/>
      <c r="R10" s="49"/>
      <c r="S10" s="49"/>
      <c r="T10" s="77"/>
      <c r="U10" s="21"/>
    </row>
    <row r="11" spans="2:21" ht="30" customHeight="1">
      <c r="B11" s="18"/>
      <c r="C11" s="19" t="s">
        <v>138</v>
      </c>
      <c r="D11" s="20" t="s">
        <v>219</v>
      </c>
      <c r="E11" s="20" t="s">
        <v>220</v>
      </c>
      <c r="F11" s="20" t="s">
        <v>221</v>
      </c>
      <c r="G11" s="20" t="s">
        <v>222</v>
      </c>
      <c r="H11" s="49"/>
      <c r="I11" s="49"/>
      <c r="J11" s="49"/>
      <c r="K11" s="49"/>
      <c r="L11" s="49"/>
      <c r="M11" s="49"/>
      <c r="N11" s="49"/>
      <c r="O11" s="49"/>
      <c r="P11" s="49"/>
      <c r="Q11" s="49"/>
      <c r="R11" s="49"/>
      <c r="S11" s="49"/>
      <c r="T11" s="77"/>
      <c r="U11" s="21"/>
    </row>
    <row r="12" spans="2:21" ht="36" customHeight="1">
      <c r="B12" s="18"/>
      <c r="C12" s="19" t="s">
        <v>139</v>
      </c>
      <c r="D12" s="20" t="s">
        <v>223</v>
      </c>
      <c r="E12" s="20" t="s">
        <v>224</v>
      </c>
      <c r="F12" s="20" t="s">
        <v>225</v>
      </c>
      <c r="G12" s="20" t="s">
        <v>320</v>
      </c>
      <c r="H12" s="49"/>
      <c r="I12" s="49"/>
      <c r="J12" s="49"/>
      <c r="K12" s="49"/>
      <c r="L12" s="49"/>
      <c r="M12" s="49"/>
      <c r="N12" s="49"/>
      <c r="O12" s="49"/>
      <c r="P12" s="49"/>
      <c r="Q12" s="49"/>
      <c r="R12" s="49"/>
      <c r="S12" s="49"/>
      <c r="T12" s="77"/>
      <c r="U12" s="21"/>
    </row>
    <row r="13" spans="2:21" ht="30" customHeight="1">
      <c r="B13" s="18"/>
      <c r="C13" s="19" t="s">
        <v>140</v>
      </c>
      <c r="D13" s="20" t="s">
        <v>211</v>
      </c>
      <c r="E13" s="20" t="s">
        <v>212</v>
      </c>
      <c r="F13" s="20" t="s">
        <v>213</v>
      </c>
      <c r="G13" s="20" t="s">
        <v>218</v>
      </c>
      <c r="H13" s="49"/>
      <c r="I13" s="49"/>
      <c r="J13" s="49"/>
      <c r="K13" s="49"/>
      <c r="L13" s="49"/>
      <c r="M13" s="49"/>
      <c r="N13" s="49"/>
      <c r="O13" s="49"/>
      <c r="P13" s="49"/>
      <c r="Q13" s="49"/>
      <c r="R13" s="49"/>
      <c r="S13" s="49"/>
      <c r="T13" s="77"/>
      <c r="U13" s="21"/>
    </row>
    <row r="14" spans="2:21" ht="36" customHeight="1">
      <c r="B14" s="18"/>
      <c r="C14" s="19" t="s">
        <v>141</v>
      </c>
      <c r="D14" s="20" t="s">
        <v>223</v>
      </c>
      <c r="E14" s="20" t="s">
        <v>224</v>
      </c>
      <c r="F14" s="20" t="s">
        <v>225</v>
      </c>
      <c r="G14" s="20" t="s">
        <v>320</v>
      </c>
      <c r="H14" s="49"/>
      <c r="I14" s="49"/>
      <c r="J14" s="49"/>
      <c r="K14" s="49"/>
      <c r="L14" s="49"/>
      <c r="M14" s="49"/>
      <c r="N14" s="49"/>
      <c r="O14" s="49"/>
      <c r="P14" s="49"/>
      <c r="Q14" s="49"/>
      <c r="R14" s="49"/>
      <c r="S14" s="49"/>
      <c r="T14" s="77"/>
      <c r="U14" s="21"/>
    </row>
    <row r="15" spans="2:21" ht="30" customHeight="1">
      <c r="B15" s="18"/>
      <c r="C15" s="160" t="s">
        <v>142</v>
      </c>
      <c r="D15" s="20" t="s">
        <v>211</v>
      </c>
      <c r="E15" s="20" t="s">
        <v>212</v>
      </c>
      <c r="F15" s="20" t="s">
        <v>213</v>
      </c>
      <c r="G15" s="20" t="s">
        <v>218</v>
      </c>
      <c r="H15" s="49"/>
      <c r="I15" s="49"/>
      <c r="J15" s="49"/>
      <c r="K15" s="49"/>
      <c r="L15" s="49"/>
      <c r="M15" s="49"/>
      <c r="N15" s="49"/>
      <c r="O15" s="49"/>
      <c r="P15" s="49"/>
      <c r="Q15" s="49"/>
      <c r="R15" s="49"/>
      <c r="S15" s="49"/>
      <c r="T15" s="77"/>
      <c r="U15" s="21"/>
    </row>
    <row r="16" spans="2:21" ht="30" customHeight="1">
      <c r="B16" s="18"/>
      <c r="C16" s="160" t="s">
        <v>143</v>
      </c>
      <c r="D16" s="20" t="s">
        <v>226</v>
      </c>
      <c r="E16" s="20" t="s">
        <v>227</v>
      </c>
      <c r="F16" s="20" t="s">
        <v>228</v>
      </c>
      <c r="G16" s="20" t="s">
        <v>229</v>
      </c>
      <c r="H16" s="49"/>
      <c r="I16" s="49"/>
      <c r="J16" s="49"/>
      <c r="K16" s="49"/>
      <c r="L16" s="49"/>
      <c r="M16" s="49"/>
      <c r="N16" s="49"/>
      <c r="O16" s="49"/>
      <c r="P16" s="49"/>
      <c r="Q16" s="49"/>
      <c r="R16" s="49"/>
      <c r="S16" s="49"/>
      <c r="T16" s="77"/>
      <c r="U16" s="21"/>
    </row>
    <row r="17" spans="2:21" ht="40" customHeight="1">
      <c r="B17" s="18"/>
      <c r="C17" s="160" t="s">
        <v>144</v>
      </c>
      <c r="D17" s="20" t="s">
        <v>232</v>
      </c>
      <c r="E17" s="20" t="s">
        <v>230</v>
      </c>
      <c r="F17" s="20" t="s">
        <v>231</v>
      </c>
      <c r="G17" s="20" t="s">
        <v>233</v>
      </c>
      <c r="H17" s="49"/>
      <c r="I17" s="49"/>
      <c r="J17" s="49"/>
      <c r="K17" s="49"/>
      <c r="L17" s="49"/>
      <c r="M17" s="49"/>
      <c r="N17" s="49"/>
      <c r="O17" s="49"/>
      <c r="P17" s="49"/>
      <c r="Q17" s="49"/>
      <c r="R17" s="49"/>
      <c r="S17" s="49"/>
      <c r="T17" s="77"/>
      <c r="U17" s="21"/>
    </row>
    <row r="18" spans="2:21" ht="36" customHeight="1">
      <c r="B18" s="18"/>
      <c r="C18" s="160" t="s">
        <v>145</v>
      </c>
      <c r="D18" s="20" t="s">
        <v>234</v>
      </c>
      <c r="E18" s="20" t="s">
        <v>235</v>
      </c>
      <c r="F18" s="20" t="s">
        <v>236</v>
      </c>
      <c r="G18" s="20" t="s">
        <v>237</v>
      </c>
      <c r="H18" s="49"/>
      <c r="I18" s="49"/>
      <c r="J18" s="49"/>
      <c r="K18" s="49"/>
      <c r="L18" s="49"/>
      <c r="M18" s="49"/>
      <c r="N18" s="49"/>
      <c r="O18" s="49"/>
      <c r="P18" s="49"/>
      <c r="Q18" s="49"/>
      <c r="R18" s="49"/>
      <c r="S18" s="49"/>
      <c r="T18" s="77"/>
      <c r="U18" s="21"/>
    </row>
    <row r="19" spans="2:21" ht="30" customHeight="1">
      <c r="B19" s="18"/>
      <c r="C19" s="160" t="s">
        <v>146</v>
      </c>
      <c r="D19" s="20" t="s">
        <v>238</v>
      </c>
      <c r="E19" s="20" t="s">
        <v>239</v>
      </c>
      <c r="F19" s="20" t="s">
        <v>240</v>
      </c>
      <c r="G19" s="20" t="s">
        <v>241</v>
      </c>
      <c r="H19" s="49"/>
      <c r="I19" s="49"/>
      <c r="J19" s="49"/>
      <c r="K19" s="49"/>
      <c r="L19" s="49"/>
      <c r="M19" s="49"/>
      <c r="N19" s="49"/>
      <c r="O19" s="49"/>
      <c r="P19" s="49"/>
      <c r="Q19" s="49"/>
      <c r="R19" s="49"/>
      <c r="S19" s="49"/>
      <c r="T19" s="77"/>
      <c r="U19" s="21"/>
    </row>
    <row r="20" spans="2:21" s="12" customFormat="1" ht="24" customHeight="1">
      <c r="G20" s="12" t="s">
        <v>205</v>
      </c>
      <c r="H20" s="24" t="str">
        <f>IF(SUM(H9:H19)=0,"",ROUND(AVERAGE(H9:H19),0))</f>
        <v/>
      </c>
      <c r="I20" s="24" t="str">
        <f t="shared" ref="I20:S20" si="0">IF(SUM(I9:I19)=0,"",ROUND(AVERAGE(I9:I19),0))</f>
        <v/>
      </c>
      <c r="J20" s="24" t="str">
        <f t="shared" si="0"/>
        <v/>
      </c>
      <c r="K20" s="24" t="str">
        <f t="shared" si="0"/>
        <v/>
      </c>
      <c r="L20" s="24" t="str">
        <f t="shared" si="0"/>
        <v/>
      </c>
      <c r="M20" s="24" t="str">
        <f t="shared" si="0"/>
        <v/>
      </c>
      <c r="N20" s="24" t="str">
        <f t="shared" si="0"/>
        <v/>
      </c>
      <c r="O20" s="24" t="str">
        <f t="shared" si="0"/>
        <v/>
      </c>
      <c r="P20" s="24" t="str">
        <f t="shared" si="0"/>
        <v/>
      </c>
      <c r="Q20" s="24" t="str">
        <f t="shared" si="0"/>
        <v/>
      </c>
      <c r="R20" s="24" t="str">
        <f t="shared" si="0"/>
        <v/>
      </c>
      <c r="S20" s="24" t="str">
        <f t="shared" si="0"/>
        <v/>
      </c>
    </row>
    <row r="21" spans="2:21" ht="24" customHeight="1">
      <c r="C21" s="17"/>
      <c r="D21" s="11"/>
      <c r="E21" s="11"/>
      <c r="F21" s="11"/>
      <c r="G21" s="12" t="s">
        <v>206</v>
      </c>
      <c r="H21" s="49"/>
      <c r="I21" s="49"/>
      <c r="J21" s="49"/>
      <c r="K21" s="49"/>
      <c r="L21" s="49"/>
      <c r="M21" s="49"/>
      <c r="N21" s="49"/>
      <c r="O21" s="49"/>
      <c r="P21" s="49"/>
      <c r="Q21" s="49"/>
      <c r="R21" s="49"/>
      <c r="S21" s="49"/>
    </row>
    <row r="22" spans="2:21">
      <c r="C22" s="17"/>
      <c r="D22" s="8"/>
      <c r="E22" s="8"/>
      <c r="F22" s="8"/>
      <c r="G22" s="8"/>
    </row>
    <row r="23" spans="2:21" ht="51" customHeight="1">
      <c r="B23" s="22">
        <v>2</v>
      </c>
      <c r="C23" s="140" t="str">
        <f>'[1]Rating definiti dal Candidato'!C11</f>
        <v>Processi, metodi, strumenti e tecniche ( complessita' legata al processo ) : questo indicatore copre la complessita' legata al numero di compiti, assunzioni, vincoli e le loro interdipendenze; i processi e i requisiti del processo di qualita', il team e la struttura di comunicazione e la disponibilita' di metodi di supporto  a strumenti e tecniche.</v>
      </c>
      <c r="D23" s="140"/>
      <c r="E23" s="140"/>
      <c r="F23" s="140"/>
      <c r="G23" s="140"/>
    </row>
    <row r="24" spans="2:21" ht="30" customHeight="1">
      <c r="B24" s="18"/>
      <c r="C24" s="160" t="s">
        <v>147</v>
      </c>
      <c r="D24" s="25" t="s">
        <v>12</v>
      </c>
      <c r="E24" s="25" t="s">
        <v>13</v>
      </c>
      <c r="F24" s="25" t="s">
        <v>14</v>
      </c>
      <c r="G24" s="25">
        <v>0.75</v>
      </c>
      <c r="H24" s="49"/>
      <c r="I24" s="49"/>
      <c r="J24" s="49"/>
      <c r="K24" s="49"/>
      <c r="L24" s="49"/>
      <c r="M24" s="49"/>
      <c r="N24" s="49"/>
      <c r="O24" s="49"/>
      <c r="P24" s="49"/>
      <c r="Q24" s="49"/>
      <c r="R24" s="49"/>
      <c r="S24" s="49"/>
      <c r="T24" s="77"/>
    </row>
    <row r="25" spans="2:21" ht="30" customHeight="1">
      <c r="B25" s="18"/>
      <c r="C25" s="160" t="s">
        <v>242</v>
      </c>
      <c r="D25" s="25" t="s">
        <v>243</v>
      </c>
      <c r="E25" s="25" t="s">
        <v>246</v>
      </c>
      <c r="F25" s="25" t="s">
        <v>244</v>
      </c>
      <c r="G25" s="25" t="s">
        <v>245</v>
      </c>
      <c r="H25" s="49"/>
      <c r="I25" s="49"/>
      <c r="J25" s="49"/>
      <c r="K25" s="49"/>
      <c r="L25" s="49"/>
      <c r="M25" s="49"/>
      <c r="N25" s="49"/>
      <c r="O25" s="49"/>
      <c r="P25" s="49"/>
      <c r="Q25" s="49"/>
      <c r="R25" s="49"/>
      <c r="S25" s="49"/>
      <c r="T25" s="77"/>
    </row>
    <row r="26" spans="2:21" ht="46" customHeight="1">
      <c r="B26" s="18"/>
      <c r="C26" s="160" t="s">
        <v>148</v>
      </c>
      <c r="D26" s="25" t="s">
        <v>247</v>
      </c>
      <c r="E26" s="25" t="s">
        <v>248</v>
      </c>
      <c r="F26" s="25" t="s">
        <v>249</v>
      </c>
      <c r="G26" s="25" t="s">
        <v>250</v>
      </c>
      <c r="H26" s="49"/>
      <c r="I26" s="49"/>
      <c r="J26" s="49"/>
      <c r="K26" s="49"/>
      <c r="L26" s="49"/>
      <c r="M26" s="49"/>
      <c r="N26" s="49"/>
      <c r="O26" s="49"/>
      <c r="P26" s="49"/>
      <c r="Q26" s="49"/>
      <c r="R26" s="49"/>
      <c r="S26" s="49"/>
      <c r="T26" s="77"/>
    </row>
    <row r="27" spans="2:21" s="12" customFormat="1" ht="24" customHeight="1">
      <c r="G27" s="12" t="s">
        <v>205</v>
      </c>
      <c r="H27" s="24" t="str">
        <f>IF(SUM(H24:H26)=0,"",AVERAGE(H24:H26))</f>
        <v/>
      </c>
      <c r="I27" s="24" t="str">
        <f t="shared" ref="I27:S27" si="1">IF(SUM(I24:I26)=0,"",AVERAGE(I24:I26))</f>
        <v/>
      </c>
      <c r="J27" s="24" t="str">
        <f t="shared" si="1"/>
        <v/>
      </c>
      <c r="K27" s="24" t="str">
        <f t="shared" si="1"/>
        <v/>
      </c>
      <c r="L27" s="24" t="str">
        <f t="shared" si="1"/>
        <v/>
      </c>
      <c r="M27" s="24" t="str">
        <f t="shared" si="1"/>
        <v/>
      </c>
      <c r="N27" s="24" t="str">
        <f t="shared" si="1"/>
        <v/>
      </c>
      <c r="O27" s="24" t="str">
        <f t="shared" si="1"/>
        <v/>
      </c>
      <c r="P27" s="24" t="str">
        <f t="shared" si="1"/>
        <v/>
      </c>
      <c r="Q27" s="24" t="str">
        <f t="shared" si="1"/>
        <v/>
      </c>
      <c r="R27" s="24" t="str">
        <f t="shared" si="1"/>
        <v/>
      </c>
      <c r="S27" s="24" t="str">
        <f t="shared" si="1"/>
        <v/>
      </c>
    </row>
    <row r="28" spans="2:21" ht="24" customHeight="1">
      <c r="C28" s="17"/>
      <c r="D28" s="11"/>
      <c r="E28" s="11"/>
      <c r="F28" s="11"/>
      <c r="G28" s="12" t="s">
        <v>42</v>
      </c>
      <c r="H28" s="49"/>
      <c r="I28" s="49"/>
      <c r="J28" s="49"/>
      <c r="K28" s="49"/>
      <c r="L28" s="49"/>
      <c r="M28" s="49"/>
      <c r="N28" s="49"/>
      <c r="O28" s="49"/>
      <c r="P28" s="49"/>
      <c r="Q28" s="49"/>
      <c r="R28" s="49"/>
      <c r="S28" s="49"/>
    </row>
    <row r="29" spans="2:21">
      <c r="C29" s="17"/>
      <c r="D29" s="8"/>
      <c r="E29" s="8"/>
      <c r="F29" s="8"/>
      <c r="G29" s="8"/>
    </row>
    <row r="30" spans="2:21" ht="53" customHeight="1">
      <c r="B30" s="22">
        <v>3</v>
      </c>
      <c r="C30" s="140" t="str">
        <f>'[1]Rating definiti dal Candidato'!C12</f>
        <v>Le risorse comprendono le finanze( complessita' legata ai dati di ingresso). Questo indicatore copre le complessita'  legate all'acquisizione ed al mantenimento dei necessari budget ( stime ) ( da fonti diverse possibilmente ) : la diversita' o la  mancanza di disponibilita' di risorse ( umane e non ) , ed i processi e le attivita' per gestire gli aspetti finanziari e del personale, acquisti compresi.</v>
      </c>
      <c r="D30" s="140"/>
      <c r="E30" s="140"/>
      <c r="F30" s="140"/>
      <c r="G30" s="140"/>
    </row>
    <row r="31" spans="2:21" ht="50" customHeight="1">
      <c r="B31" s="18"/>
      <c r="C31" s="160" t="s">
        <v>149</v>
      </c>
      <c r="D31" s="25" t="s">
        <v>248</v>
      </c>
      <c r="E31" s="25" t="s">
        <v>251</v>
      </c>
      <c r="F31" s="25" t="s">
        <v>249</v>
      </c>
      <c r="G31" s="25" t="s">
        <v>250</v>
      </c>
      <c r="H31" s="49"/>
      <c r="I31" s="49"/>
      <c r="J31" s="49"/>
      <c r="K31" s="49"/>
      <c r="L31" s="49"/>
      <c r="M31" s="49"/>
      <c r="N31" s="49"/>
      <c r="O31" s="49"/>
      <c r="P31" s="49"/>
      <c r="Q31" s="49"/>
      <c r="R31" s="49"/>
      <c r="S31" s="49"/>
      <c r="T31" s="77"/>
    </row>
    <row r="32" spans="2:21" ht="53" customHeight="1">
      <c r="B32" s="18"/>
      <c r="C32" s="160" t="s">
        <v>150</v>
      </c>
      <c r="D32" s="25" t="s">
        <v>248</v>
      </c>
      <c r="E32" s="25" t="s">
        <v>251</v>
      </c>
      <c r="F32" s="25" t="s">
        <v>249</v>
      </c>
      <c r="G32" s="25" t="s">
        <v>250</v>
      </c>
      <c r="H32" s="49"/>
      <c r="I32" s="49"/>
      <c r="J32" s="49"/>
      <c r="K32" s="49"/>
      <c r="L32" s="49"/>
      <c r="M32" s="49"/>
      <c r="N32" s="49"/>
      <c r="O32" s="49"/>
      <c r="P32" s="49"/>
      <c r="Q32" s="49"/>
      <c r="R32" s="49"/>
      <c r="S32" s="49"/>
      <c r="T32" s="77"/>
    </row>
    <row r="33" spans="2:20" ht="30" customHeight="1">
      <c r="B33" s="18"/>
      <c r="C33" s="160" t="s">
        <v>151</v>
      </c>
      <c r="D33" s="25" t="s">
        <v>248</v>
      </c>
      <c r="E33" s="25" t="s">
        <v>251</v>
      </c>
      <c r="F33" s="25" t="s">
        <v>249</v>
      </c>
      <c r="G33" s="25" t="s">
        <v>250</v>
      </c>
      <c r="H33" s="49"/>
      <c r="I33" s="49"/>
      <c r="J33" s="49"/>
      <c r="K33" s="49"/>
      <c r="L33" s="49"/>
      <c r="M33" s="49"/>
      <c r="N33" s="49"/>
      <c r="O33" s="49"/>
      <c r="P33" s="49"/>
      <c r="Q33" s="49"/>
      <c r="R33" s="49"/>
      <c r="S33" s="49"/>
      <c r="T33" s="77"/>
    </row>
    <row r="34" spans="2:20" ht="30" customHeight="1">
      <c r="B34" s="18"/>
      <c r="C34" s="160" t="s">
        <v>153</v>
      </c>
      <c r="D34" s="25">
        <v>1</v>
      </c>
      <c r="E34" s="25" t="s">
        <v>30</v>
      </c>
      <c r="F34" s="25" t="s">
        <v>31</v>
      </c>
      <c r="G34" s="25" t="s">
        <v>15</v>
      </c>
      <c r="H34" s="49"/>
      <c r="I34" s="49"/>
      <c r="J34" s="49"/>
      <c r="K34" s="49"/>
      <c r="L34" s="49"/>
      <c r="M34" s="49"/>
      <c r="N34" s="49"/>
      <c r="O34" s="49"/>
      <c r="P34" s="49"/>
      <c r="Q34" s="49"/>
      <c r="R34" s="49"/>
      <c r="S34" s="49"/>
      <c r="T34" s="77"/>
    </row>
    <row r="35" spans="2:20" ht="30" customHeight="1">
      <c r="B35" s="18"/>
      <c r="C35" s="160" t="s">
        <v>152</v>
      </c>
      <c r="D35" s="25" t="s">
        <v>32</v>
      </c>
      <c r="E35" s="25" t="s">
        <v>33</v>
      </c>
      <c r="F35" s="25" t="s">
        <v>34</v>
      </c>
      <c r="G35" s="25" t="s">
        <v>16</v>
      </c>
      <c r="H35" s="49"/>
      <c r="I35" s="49"/>
      <c r="J35" s="49"/>
      <c r="K35" s="49"/>
      <c r="L35" s="49"/>
      <c r="M35" s="49"/>
      <c r="N35" s="49"/>
      <c r="O35" s="49"/>
      <c r="P35" s="49"/>
      <c r="Q35" s="49"/>
      <c r="R35" s="49"/>
      <c r="S35" s="49"/>
      <c r="T35" s="77"/>
    </row>
    <row r="36" spans="2:20" ht="30" customHeight="1">
      <c r="B36" s="18"/>
      <c r="C36" s="160" t="s">
        <v>154</v>
      </c>
      <c r="D36" s="25" t="s">
        <v>17</v>
      </c>
      <c r="E36" s="25" t="s">
        <v>18</v>
      </c>
      <c r="F36" s="25" t="s">
        <v>19</v>
      </c>
      <c r="G36" s="25" t="s">
        <v>20</v>
      </c>
      <c r="H36" s="49"/>
      <c r="I36" s="49"/>
      <c r="J36" s="49"/>
      <c r="K36" s="49"/>
      <c r="L36" s="49"/>
      <c r="M36" s="49"/>
      <c r="N36" s="49"/>
      <c r="O36" s="49"/>
      <c r="P36" s="49"/>
      <c r="Q36" s="49"/>
      <c r="R36" s="49"/>
      <c r="S36" s="49"/>
      <c r="T36" s="77"/>
    </row>
    <row r="37" spans="2:20" ht="30" customHeight="1">
      <c r="B37" s="18"/>
      <c r="C37" s="160" t="s">
        <v>155</v>
      </c>
      <c r="D37" s="25">
        <v>0.9</v>
      </c>
      <c r="E37" s="25" t="s">
        <v>19</v>
      </c>
      <c r="F37" s="25" t="s">
        <v>18</v>
      </c>
      <c r="G37" s="25" t="s">
        <v>21</v>
      </c>
      <c r="H37" s="49"/>
      <c r="I37" s="49"/>
      <c r="J37" s="49"/>
      <c r="K37" s="49"/>
      <c r="L37" s="49"/>
      <c r="M37" s="49"/>
      <c r="N37" s="49"/>
      <c r="O37" s="49"/>
      <c r="P37" s="49"/>
      <c r="Q37" s="49"/>
      <c r="R37" s="49"/>
      <c r="S37" s="49"/>
      <c r="T37" s="77"/>
    </row>
    <row r="38" spans="2:20" ht="30" customHeight="1">
      <c r="B38" s="18"/>
      <c r="C38" s="160" t="s">
        <v>156</v>
      </c>
      <c r="D38" s="20" t="s">
        <v>229</v>
      </c>
      <c r="E38" s="20" t="s">
        <v>228</v>
      </c>
      <c r="F38" s="20" t="s">
        <v>227</v>
      </c>
      <c r="G38" s="20" t="s">
        <v>226</v>
      </c>
      <c r="H38" s="49"/>
      <c r="I38" s="49"/>
      <c r="J38" s="49"/>
      <c r="K38" s="49"/>
      <c r="L38" s="49"/>
      <c r="M38" s="49"/>
      <c r="N38" s="49"/>
      <c r="O38" s="49"/>
      <c r="P38" s="49"/>
      <c r="Q38" s="49"/>
      <c r="R38" s="49"/>
      <c r="S38" s="49"/>
      <c r="T38" s="77"/>
    </row>
    <row r="39" spans="2:20" ht="30" customHeight="1">
      <c r="B39" s="18"/>
      <c r="C39" s="160" t="s">
        <v>157</v>
      </c>
      <c r="D39" s="25" t="s">
        <v>252</v>
      </c>
      <c r="E39" s="25" t="s">
        <v>253</v>
      </c>
      <c r="F39" s="25" t="s">
        <v>254</v>
      </c>
      <c r="G39" s="25" t="s">
        <v>255</v>
      </c>
      <c r="H39" s="49"/>
      <c r="I39" s="49"/>
      <c r="J39" s="49"/>
      <c r="K39" s="49"/>
      <c r="L39" s="49"/>
      <c r="M39" s="49"/>
      <c r="N39" s="49"/>
      <c r="O39" s="49"/>
      <c r="P39" s="49"/>
      <c r="Q39" s="49"/>
      <c r="R39" s="49"/>
      <c r="S39" s="49"/>
      <c r="T39" s="77"/>
    </row>
    <row r="40" spans="2:20" s="12" customFormat="1" ht="24" customHeight="1">
      <c r="G40" s="12" t="s">
        <v>205</v>
      </c>
      <c r="H40" s="24" t="str">
        <f>IF(SUM(H31:H39)=0,"",AVERAGE(H31:H39))</f>
        <v/>
      </c>
      <c r="I40" s="24" t="str">
        <f t="shared" ref="I40:S40" si="2">IF(SUM(I31:I39)=0,"",AVERAGE(I31:I39))</f>
        <v/>
      </c>
      <c r="J40" s="24" t="str">
        <f t="shared" si="2"/>
        <v/>
      </c>
      <c r="K40" s="24" t="str">
        <f t="shared" si="2"/>
        <v/>
      </c>
      <c r="L40" s="24" t="str">
        <f t="shared" si="2"/>
        <v/>
      </c>
      <c r="M40" s="24" t="str">
        <f t="shared" si="2"/>
        <v/>
      </c>
      <c r="N40" s="24" t="str">
        <f t="shared" si="2"/>
        <v/>
      </c>
      <c r="O40" s="24" t="str">
        <f t="shared" si="2"/>
        <v/>
      </c>
      <c r="P40" s="24" t="str">
        <f t="shared" si="2"/>
        <v/>
      </c>
      <c r="Q40" s="24" t="str">
        <f t="shared" si="2"/>
        <v/>
      </c>
      <c r="R40" s="24" t="str">
        <f t="shared" si="2"/>
        <v/>
      </c>
      <c r="S40" s="24" t="str">
        <f t="shared" si="2"/>
        <v/>
      </c>
    </row>
    <row r="41" spans="2:20" ht="24" customHeight="1">
      <c r="C41" s="17"/>
      <c r="D41" s="11"/>
      <c r="E41" s="11"/>
      <c r="F41" s="11"/>
      <c r="G41" s="12" t="s">
        <v>42</v>
      </c>
      <c r="H41" s="49"/>
      <c r="I41" s="49"/>
      <c r="J41" s="49"/>
      <c r="K41" s="49"/>
      <c r="L41" s="49"/>
      <c r="M41" s="49"/>
      <c r="N41" s="49"/>
      <c r="O41" s="49"/>
      <c r="P41" s="49"/>
      <c r="Q41" s="49"/>
      <c r="R41" s="49"/>
      <c r="S41" s="49"/>
    </row>
    <row r="42" spans="2:20">
      <c r="C42" s="17"/>
      <c r="D42" s="8"/>
      <c r="E42" s="8"/>
      <c r="F42" s="8"/>
      <c r="G42" s="8"/>
    </row>
    <row r="43" spans="2:20" ht="37.5" customHeight="1">
      <c r="B43" s="22">
        <v>4</v>
      </c>
      <c r="C43" s="140" t="str">
        <f>'[1]Rating definiti dal Candidato'!C13</f>
        <v>Rischi e opportunita' ( complessita' legata al rischio  ): questo indicatore copre la complessita' legata ai profili di rischio ed ai livelli di incertezza di progetto, programma, portafoglio e delle iniziative che da questi dipendono.</v>
      </c>
      <c r="D43" s="140"/>
      <c r="E43" s="140"/>
      <c r="F43" s="140"/>
      <c r="G43" s="140"/>
    </row>
    <row r="44" spans="2:20" ht="30" customHeight="1">
      <c r="B44" s="18"/>
      <c r="C44" s="160" t="s">
        <v>158</v>
      </c>
      <c r="D44" s="25" t="s">
        <v>22</v>
      </c>
      <c r="E44" s="25" t="s">
        <v>19</v>
      </c>
      <c r="F44" s="25" t="s">
        <v>18</v>
      </c>
      <c r="G44" s="25" t="s">
        <v>23</v>
      </c>
      <c r="H44" s="49"/>
      <c r="I44" s="49"/>
      <c r="J44" s="49"/>
      <c r="K44" s="49"/>
      <c r="L44" s="49"/>
      <c r="M44" s="49"/>
      <c r="N44" s="49"/>
      <c r="O44" s="49"/>
      <c r="P44" s="49"/>
      <c r="Q44" s="49"/>
      <c r="R44" s="49"/>
      <c r="S44" s="49"/>
      <c r="T44" s="77"/>
    </row>
    <row r="45" spans="2:20" ht="30" customHeight="1">
      <c r="B45" s="18"/>
      <c r="C45" s="160" t="s">
        <v>159</v>
      </c>
      <c r="D45" s="25" t="s">
        <v>22</v>
      </c>
      <c r="E45" s="25" t="s">
        <v>19</v>
      </c>
      <c r="F45" s="25" t="s">
        <v>18</v>
      </c>
      <c r="G45" s="25" t="s">
        <v>23</v>
      </c>
      <c r="H45" s="49"/>
      <c r="I45" s="49"/>
      <c r="J45" s="49"/>
      <c r="K45" s="49"/>
      <c r="L45" s="49"/>
      <c r="M45" s="49"/>
      <c r="N45" s="49"/>
      <c r="O45" s="49"/>
      <c r="P45" s="49"/>
      <c r="Q45" s="49"/>
      <c r="R45" s="49"/>
      <c r="S45" s="49"/>
      <c r="T45" s="77"/>
    </row>
    <row r="46" spans="2:20" ht="30" customHeight="1">
      <c r="B46" s="18"/>
      <c r="C46" s="160" t="s">
        <v>160</v>
      </c>
      <c r="D46" s="25" t="s">
        <v>24</v>
      </c>
      <c r="E46" s="25" t="s">
        <v>25</v>
      </c>
      <c r="F46" s="25" t="s">
        <v>18</v>
      </c>
      <c r="G46" s="25" t="s">
        <v>26</v>
      </c>
      <c r="H46" s="49"/>
      <c r="I46" s="49"/>
      <c r="J46" s="49"/>
      <c r="K46" s="49"/>
      <c r="L46" s="49"/>
      <c r="M46" s="49"/>
      <c r="N46" s="49"/>
      <c r="O46" s="49"/>
      <c r="P46" s="49"/>
      <c r="Q46" s="49"/>
      <c r="R46" s="49"/>
      <c r="S46" s="49"/>
      <c r="T46" s="77"/>
    </row>
    <row r="47" spans="2:20" ht="30" customHeight="1">
      <c r="B47" s="18"/>
      <c r="C47" s="160" t="s">
        <v>161</v>
      </c>
      <c r="D47" s="25" t="s">
        <v>24</v>
      </c>
      <c r="E47" s="25" t="s">
        <v>25</v>
      </c>
      <c r="F47" s="25" t="s">
        <v>18</v>
      </c>
      <c r="G47" s="25" t="s">
        <v>26</v>
      </c>
      <c r="H47" s="49"/>
      <c r="I47" s="49"/>
      <c r="J47" s="49"/>
      <c r="K47" s="49"/>
      <c r="L47" s="49"/>
      <c r="M47" s="49"/>
      <c r="N47" s="49"/>
      <c r="O47" s="49"/>
      <c r="P47" s="49"/>
      <c r="Q47" s="49"/>
      <c r="R47" s="49"/>
      <c r="S47" s="49"/>
      <c r="T47" s="77"/>
    </row>
    <row r="48" spans="2:20" ht="30" customHeight="1">
      <c r="B48" s="18"/>
      <c r="C48" s="160" t="s">
        <v>162</v>
      </c>
      <c r="D48" s="25" t="s">
        <v>22</v>
      </c>
      <c r="E48" s="25" t="s">
        <v>19</v>
      </c>
      <c r="F48" s="25" t="s">
        <v>18</v>
      </c>
      <c r="G48" s="25" t="s">
        <v>23</v>
      </c>
      <c r="H48" s="49"/>
      <c r="I48" s="49"/>
      <c r="J48" s="49"/>
      <c r="K48" s="49"/>
      <c r="L48" s="49"/>
      <c r="M48" s="49"/>
      <c r="N48" s="49"/>
      <c r="O48" s="49"/>
      <c r="P48" s="49"/>
      <c r="Q48" s="49"/>
      <c r="R48" s="49"/>
      <c r="S48" s="49"/>
      <c r="T48" s="77"/>
    </row>
    <row r="49" spans="2:20" ht="30" customHeight="1">
      <c r="B49" s="18"/>
      <c r="C49" s="160" t="s">
        <v>163</v>
      </c>
      <c r="D49" s="25" t="s">
        <v>24</v>
      </c>
      <c r="E49" s="25" t="s">
        <v>25</v>
      </c>
      <c r="F49" s="25" t="s">
        <v>18</v>
      </c>
      <c r="G49" s="25" t="s">
        <v>26</v>
      </c>
      <c r="H49" s="49"/>
      <c r="I49" s="49"/>
      <c r="J49" s="49"/>
      <c r="K49" s="49"/>
      <c r="L49" s="49"/>
      <c r="M49" s="49"/>
      <c r="N49" s="49"/>
      <c r="O49" s="49"/>
      <c r="P49" s="49"/>
      <c r="Q49" s="49"/>
      <c r="R49" s="49"/>
      <c r="S49" s="49"/>
      <c r="T49" s="77"/>
    </row>
    <row r="50" spans="2:20" ht="30" customHeight="1">
      <c r="B50" s="18"/>
      <c r="C50" s="160" t="s">
        <v>321</v>
      </c>
      <c r="D50" s="25" t="s">
        <v>24</v>
      </c>
      <c r="E50" s="25" t="s">
        <v>25</v>
      </c>
      <c r="F50" s="25" t="s">
        <v>18</v>
      </c>
      <c r="G50" s="25" t="s">
        <v>26</v>
      </c>
      <c r="H50" s="49"/>
      <c r="I50" s="49"/>
      <c r="J50" s="49"/>
      <c r="K50" s="49"/>
      <c r="L50" s="49"/>
      <c r="M50" s="49"/>
      <c r="N50" s="49"/>
      <c r="O50" s="49"/>
      <c r="P50" s="49"/>
      <c r="Q50" s="49"/>
      <c r="R50" s="49"/>
      <c r="S50" s="49"/>
      <c r="T50" s="77"/>
    </row>
    <row r="51" spans="2:20" s="12" customFormat="1" ht="24" customHeight="1">
      <c r="G51" s="12" t="s">
        <v>205</v>
      </c>
      <c r="H51" s="24" t="str">
        <f>IF(SUM(H44:H50)=0,"",AVERAGE(H44:H50))</f>
        <v/>
      </c>
      <c r="I51" s="24" t="str">
        <f t="shared" ref="I51:S51" si="3">IF(SUM(I44:I50)=0,"",AVERAGE(I44:I50))</f>
        <v/>
      </c>
      <c r="J51" s="24" t="str">
        <f t="shared" si="3"/>
        <v/>
      </c>
      <c r="K51" s="24" t="str">
        <f t="shared" si="3"/>
        <v/>
      </c>
      <c r="L51" s="24" t="str">
        <f t="shared" si="3"/>
        <v/>
      </c>
      <c r="M51" s="24" t="str">
        <f t="shared" si="3"/>
        <v/>
      </c>
      <c r="N51" s="24" t="str">
        <f t="shared" si="3"/>
        <v/>
      </c>
      <c r="O51" s="24" t="str">
        <f t="shared" si="3"/>
        <v/>
      </c>
      <c r="P51" s="24" t="str">
        <f t="shared" si="3"/>
        <v/>
      </c>
      <c r="Q51" s="24" t="str">
        <f t="shared" si="3"/>
        <v/>
      </c>
      <c r="R51" s="24" t="str">
        <f t="shared" si="3"/>
        <v/>
      </c>
      <c r="S51" s="24" t="str">
        <f t="shared" si="3"/>
        <v/>
      </c>
    </row>
    <row r="52" spans="2:20" ht="24" customHeight="1">
      <c r="C52" s="17"/>
      <c r="D52" s="11"/>
      <c r="E52" s="11"/>
      <c r="F52" s="11"/>
      <c r="G52" s="12" t="s">
        <v>42</v>
      </c>
      <c r="H52" s="75"/>
      <c r="I52" s="75"/>
      <c r="J52" s="75"/>
      <c r="K52" s="75"/>
      <c r="L52" s="75"/>
      <c r="M52" s="75"/>
      <c r="N52" s="75"/>
      <c r="O52" s="75"/>
      <c r="P52" s="75"/>
      <c r="Q52" s="75"/>
      <c r="R52" s="75"/>
      <c r="S52" s="75"/>
    </row>
    <row r="53" spans="2:20">
      <c r="C53" s="17"/>
      <c r="D53" s="8"/>
      <c r="E53" s="8"/>
      <c r="F53" s="8"/>
      <c r="G53" s="8"/>
    </row>
    <row r="54" spans="2:20" s="23" customFormat="1" ht="77" customHeight="1">
      <c r="B54" s="22">
        <v>5</v>
      </c>
      <c r="C54" s="140" t="str">
        <f>'[1]Rating definiti dal Candidato'!C14</f>
        <v>Parti interessate e integrazione ( complessita'' legata alla strategia ):  questo indicatore copre l'influenza della strategia formale da parte delle organizzazioni sostenitrici e gli standard, le regole, le strategie e le politiche informali in grado di infuenzare il progetto, programma o portafoglio. Altri fattori possono includere l'importanza dei prodotti per l'organizzazione, la misura dell'accordo tra le parti interessate; il potere informale; interessi e resistenze che circondano il progetto, programma, portafoglio ed ogni requisito legale.</v>
      </c>
      <c r="D54" s="140"/>
      <c r="E54" s="140"/>
      <c r="F54" s="140"/>
      <c r="G54" s="140"/>
      <c r="H54" s="7"/>
      <c r="I54" s="7"/>
      <c r="J54" s="7"/>
      <c r="K54" s="7"/>
      <c r="L54" s="7"/>
      <c r="M54" s="7"/>
      <c r="N54" s="7"/>
      <c r="O54" s="7"/>
      <c r="P54" s="7"/>
      <c r="Q54" s="7"/>
      <c r="R54" s="7"/>
      <c r="S54" s="7"/>
    </row>
    <row r="55" spans="2:20" ht="30" customHeight="1">
      <c r="B55" s="18"/>
      <c r="C55" s="19" t="s">
        <v>164</v>
      </c>
      <c r="D55" s="25" t="s">
        <v>32</v>
      </c>
      <c r="E55" s="25" t="s">
        <v>33</v>
      </c>
      <c r="F55" s="25" t="s">
        <v>34</v>
      </c>
      <c r="G55" s="25" t="s">
        <v>16</v>
      </c>
      <c r="H55" s="49"/>
      <c r="I55" s="49"/>
      <c r="J55" s="49"/>
      <c r="K55" s="49"/>
      <c r="L55" s="49"/>
      <c r="M55" s="49"/>
      <c r="N55" s="49"/>
      <c r="O55" s="49"/>
      <c r="P55" s="49"/>
      <c r="Q55" s="49"/>
      <c r="R55" s="49"/>
      <c r="S55" s="49"/>
      <c r="T55" s="77"/>
    </row>
    <row r="56" spans="2:20" ht="30" customHeight="1">
      <c r="B56" s="18"/>
      <c r="C56" s="19" t="s">
        <v>165</v>
      </c>
      <c r="D56" s="25" t="s">
        <v>32</v>
      </c>
      <c r="E56" s="25" t="s">
        <v>33</v>
      </c>
      <c r="F56" s="25" t="s">
        <v>34</v>
      </c>
      <c r="G56" s="25" t="s">
        <v>16</v>
      </c>
      <c r="H56" s="49"/>
      <c r="I56" s="49"/>
      <c r="J56" s="49"/>
      <c r="K56" s="49"/>
      <c r="L56" s="49"/>
      <c r="M56" s="49"/>
      <c r="N56" s="49"/>
      <c r="O56" s="49"/>
      <c r="P56" s="49"/>
      <c r="Q56" s="49"/>
      <c r="R56" s="49"/>
      <c r="S56" s="49"/>
      <c r="T56" s="77"/>
    </row>
    <row r="57" spans="2:20" ht="30" customHeight="1">
      <c r="B57" s="18"/>
      <c r="C57" s="19" t="s">
        <v>166</v>
      </c>
      <c r="D57" s="25" t="s">
        <v>256</v>
      </c>
      <c r="E57" s="25" t="s">
        <v>257</v>
      </c>
      <c r="F57" s="25" t="s">
        <v>258</v>
      </c>
      <c r="G57" s="25" t="s">
        <v>259</v>
      </c>
      <c r="H57" s="49"/>
      <c r="I57" s="49"/>
      <c r="J57" s="49"/>
      <c r="K57" s="49"/>
      <c r="L57" s="49"/>
      <c r="M57" s="49"/>
      <c r="N57" s="49"/>
      <c r="O57" s="49"/>
      <c r="P57" s="49"/>
      <c r="Q57" s="49"/>
      <c r="R57" s="49"/>
      <c r="S57" s="49"/>
      <c r="T57" s="77"/>
    </row>
    <row r="58" spans="2:20" ht="30" customHeight="1">
      <c r="B58" s="18"/>
      <c r="C58" s="19" t="s">
        <v>167</v>
      </c>
      <c r="D58" s="25" t="s">
        <v>260</v>
      </c>
      <c r="E58" s="25" t="s">
        <v>261</v>
      </c>
      <c r="F58" s="25" t="s">
        <v>262</v>
      </c>
      <c r="G58" s="25" t="s">
        <v>263</v>
      </c>
      <c r="H58" s="49"/>
      <c r="I58" s="49"/>
      <c r="J58" s="49"/>
      <c r="K58" s="49"/>
      <c r="L58" s="49"/>
      <c r="M58" s="49"/>
      <c r="N58" s="49"/>
      <c r="O58" s="49"/>
      <c r="P58" s="49"/>
      <c r="Q58" s="49"/>
      <c r="R58" s="49"/>
      <c r="S58" s="49"/>
      <c r="T58" s="77"/>
    </row>
    <row r="59" spans="2:20" ht="30" customHeight="1">
      <c r="B59" s="18"/>
      <c r="C59" s="19" t="s">
        <v>168</v>
      </c>
      <c r="D59" s="25" t="s">
        <v>267</v>
      </c>
      <c r="E59" s="25" t="s">
        <v>264</v>
      </c>
      <c r="F59" s="25" t="s">
        <v>265</v>
      </c>
      <c r="G59" s="25" t="s">
        <v>266</v>
      </c>
      <c r="H59" s="49"/>
      <c r="I59" s="49"/>
      <c r="J59" s="49"/>
      <c r="K59" s="49"/>
      <c r="L59" s="49"/>
      <c r="M59" s="49"/>
      <c r="N59" s="49"/>
      <c r="O59" s="49"/>
      <c r="P59" s="49"/>
      <c r="Q59" s="49"/>
      <c r="R59" s="49"/>
      <c r="S59" s="49"/>
      <c r="T59" s="77"/>
    </row>
    <row r="60" spans="2:20" ht="30" customHeight="1">
      <c r="B60" s="18"/>
      <c r="C60" s="19" t="s">
        <v>169</v>
      </c>
      <c r="D60" s="20" t="s">
        <v>229</v>
      </c>
      <c r="E60" s="20" t="s">
        <v>228</v>
      </c>
      <c r="F60" s="20" t="s">
        <v>227</v>
      </c>
      <c r="G60" s="20" t="s">
        <v>226</v>
      </c>
      <c r="H60" s="49"/>
      <c r="I60" s="49"/>
      <c r="J60" s="49"/>
      <c r="K60" s="49"/>
      <c r="L60" s="49"/>
      <c r="M60" s="49"/>
      <c r="N60" s="49"/>
      <c r="O60" s="49"/>
      <c r="P60" s="49"/>
      <c r="Q60" s="49"/>
      <c r="R60" s="49"/>
      <c r="S60" s="49"/>
      <c r="T60" s="77"/>
    </row>
    <row r="61" spans="2:20" ht="30" customHeight="1">
      <c r="B61" s="18"/>
      <c r="C61" s="19" t="s">
        <v>170</v>
      </c>
      <c r="D61" s="20" t="s">
        <v>229</v>
      </c>
      <c r="E61" s="20" t="s">
        <v>228</v>
      </c>
      <c r="F61" s="20" t="s">
        <v>227</v>
      </c>
      <c r="G61" s="20" t="s">
        <v>226</v>
      </c>
      <c r="H61" s="49"/>
      <c r="I61" s="49"/>
      <c r="J61" s="49"/>
      <c r="K61" s="49"/>
      <c r="L61" s="49"/>
      <c r="M61" s="49"/>
      <c r="N61" s="49"/>
      <c r="O61" s="49"/>
      <c r="P61" s="49"/>
      <c r="Q61" s="49"/>
      <c r="R61" s="49"/>
      <c r="S61" s="49"/>
      <c r="T61" s="77"/>
    </row>
    <row r="62" spans="2:20" ht="30" customHeight="1">
      <c r="B62" s="18"/>
      <c r="C62" s="19" t="s">
        <v>171</v>
      </c>
      <c r="D62" s="25" t="s">
        <v>268</v>
      </c>
      <c r="E62" s="25" t="s">
        <v>269</v>
      </c>
      <c r="F62" s="25" t="s">
        <v>270</v>
      </c>
      <c r="G62" s="25" t="s">
        <v>271</v>
      </c>
      <c r="H62" s="49"/>
      <c r="I62" s="49"/>
      <c r="J62" s="49"/>
      <c r="K62" s="49"/>
      <c r="L62" s="49"/>
      <c r="M62" s="49"/>
      <c r="N62" s="49"/>
      <c r="O62" s="49"/>
      <c r="P62" s="49"/>
      <c r="Q62" s="49"/>
      <c r="R62" s="49"/>
      <c r="S62" s="49"/>
      <c r="T62" s="77"/>
    </row>
    <row r="63" spans="2:20" ht="30" customHeight="1">
      <c r="B63" s="18"/>
      <c r="C63" s="19" t="s">
        <v>172</v>
      </c>
      <c r="D63" s="25" t="s">
        <v>272</v>
      </c>
      <c r="E63" s="25" t="s">
        <v>273</v>
      </c>
      <c r="F63" s="25" t="s">
        <v>274</v>
      </c>
      <c r="G63" s="25" t="s">
        <v>275</v>
      </c>
      <c r="H63" s="49"/>
      <c r="I63" s="49"/>
      <c r="J63" s="49"/>
      <c r="K63" s="49"/>
      <c r="L63" s="49"/>
      <c r="M63" s="49"/>
      <c r="N63" s="49"/>
      <c r="O63" s="49"/>
      <c r="P63" s="49"/>
      <c r="Q63" s="49"/>
      <c r="R63" s="49"/>
      <c r="S63" s="49"/>
      <c r="T63" s="77"/>
    </row>
    <row r="64" spans="2:20" s="12" customFormat="1" ht="24" customHeight="1">
      <c r="G64" s="12" t="s">
        <v>205</v>
      </c>
      <c r="H64" s="24" t="str">
        <f>IF(SUM(H55:H63)=0,"",AVERAGE(H55:H63))</f>
        <v/>
      </c>
      <c r="I64" s="24" t="str">
        <f t="shared" ref="I64:S64" si="4">IF(SUM(I55:I63)=0,"",AVERAGE(I55:I63))</f>
        <v/>
      </c>
      <c r="J64" s="24" t="str">
        <f t="shared" si="4"/>
        <v/>
      </c>
      <c r="K64" s="24" t="str">
        <f t="shared" si="4"/>
        <v/>
      </c>
      <c r="L64" s="24" t="str">
        <f t="shared" si="4"/>
        <v/>
      </c>
      <c r="M64" s="24" t="str">
        <f t="shared" si="4"/>
        <v/>
      </c>
      <c r="N64" s="24" t="str">
        <f t="shared" si="4"/>
        <v/>
      </c>
      <c r="O64" s="24" t="str">
        <f t="shared" si="4"/>
        <v/>
      </c>
      <c r="P64" s="24" t="str">
        <f t="shared" si="4"/>
        <v/>
      </c>
      <c r="Q64" s="24" t="str">
        <f t="shared" si="4"/>
        <v/>
      </c>
      <c r="R64" s="24" t="str">
        <f t="shared" si="4"/>
        <v/>
      </c>
      <c r="S64" s="24" t="str">
        <f t="shared" si="4"/>
        <v/>
      </c>
    </row>
    <row r="65" spans="2:20" ht="24" customHeight="1">
      <c r="C65" s="17"/>
      <c r="D65" s="11"/>
      <c r="E65" s="11"/>
      <c r="F65" s="11"/>
      <c r="G65" s="12" t="s">
        <v>42</v>
      </c>
      <c r="H65" s="75"/>
      <c r="I65" s="75"/>
      <c r="J65" s="75"/>
      <c r="K65" s="75"/>
      <c r="L65" s="75"/>
      <c r="M65" s="75"/>
      <c r="N65" s="75"/>
      <c r="O65" s="75"/>
      <c r="P65" s="75"/>
      <c r="Q65" s="75"/>
      <c r="R65" s="75"/>
      <c r="S65" s="75"/>
    </row>
    <row r="66" spans="2:20">
      <c r="C66" s="17"/>
      <c r="D66" s="8"/>
      <c r="E66" s="8"/>
      <c r="F66" s="8"/>
      <c r="G66" s="8"/>
    </row>
    <row r="67" spans="2:20" ht="48.75" customHeight="1">
      <c r="B67" s="22">
        <v>6</v>
      </c>
      <c r="C67" s="140" t="str">
        <f>'[1]Rating definiti dal Candidato'!C15</f>
        <v>Relazioni con le organizzazioni permanenti ( complessita' legata alla organizzazione ) : questo indicatore riguarda l'ammontare e la inter-relazionalita' delle interfacce di progetto, programma o portafoglio con i sistemi, le strutture , la reportistica ed i processi decisionali dell'organizzazione.</v>
      </c>
      <c r="D67" s="140"/>
      <c r="E67" s="140"/>
      <c r="F67" s="140"/>
      <c r="G67" s="140"/>
    </row>
    <row r="68" spans="2:20" ht="30" customHeight="1">
      <c r="B68" s="18"/>
      <c r="C68" s="19" t="s">
        <v>173</v>
      </c>
      <c r="D68" s="25" t="s">
        <v>279</v>
      </c>
      <c r="E68" s="25" t="s">
        <v>276</v>
      </c>
      <c r="F68" s="25" t="s">
        <v>277</v>
      </c>
      <c r="G68" s="25" t="s">
        <v>278</v>
      </c>
      <c r="H68" s="49"/>
      <c r="I68" s="49"/>
      <c r="J68" s="49"/>
      <c r="K68" s="49"/>
      <c r="L68" s="49"/>
      <c r="M68" s="49"/>
      <c r="N68" s="49"/>
      <c r="O68" s="49"/>
      <c r="P68" s="49"/>
      <c r="Q68" s="49"/>
      <c r="R68" s="49"/>
      <c r="S68" s="49"/>
      <c r="T68" s="77"/>
    </row>
    <row r="69" spans="2:20" ht="30" customHeight="1">
      <c r="B69" s="18"/>
      <c r="C69" s="19" t="s">
        <v>174</v>
      </c>
      <c r="D69" s="25" t="s">
        <v>279</v>
      </c>
      <c r="E69" s="25" t="s">
        <v>276</v>
      </c>
      <c r="F69" s="25" t="s">
        <v>277</v>
      </c>
      <c r="G69" s="25" t="s">
        <v>278</v>
      </c>
      <c r="H69" s="49"/>
      <c r="I69" s="49"/>
      <c r="J69" s="49"/>
      <c r="K69" s="49"/>
      <c r="L69" s="49"/>
      <c r="M69" s="49"/>
      <c r="N69" s="49"/>
      <c r="O69" s="49"/>
      <c r="P69" s="49"/>
      <c r="Q69" s="49"/>
      <c r="R69" s="49"/>
      <c r="S69" s="49"/>
      <c r="T69" s="77"/>
    </row>
    <row r="70" spans="2:20" ht="30" customHeight="1">
      <c r="B70" s="18"/>
      <c r="C70" s="19" t="s">
        <v>175</v>
      </c>
      <c r="D70" s="25" t="s">
        <v>279</v>
      </c>
      <c r="E70" s="25" t="s">
        <v>276</v>
      </c>
      <c r="F70" s="25" t="s">
        <v>277</v>
      </c>
      <c r="G70" s="25" t="s">
        <v>278</v>
      </c>
      <c r="H70" s="49"/>
      <c r="I70" s="49"/>
      <c r="J70" s="49"/>
      <c r="K70" s="49"/>
      <c r="L70" s="49"/>
      <c r="M70" s="49"/>
      <c r="N70" s="49"/>
      <c r="O70" s="49"/>
      <c r="P70" s="49"/>
      <c r="Q70" s="49"/>
      <c r="R70" s="49"/>
      <c r="S70" s="49"/>
      <c r="T70" s="77"/>
    </row>
    <row r="71" spans="2:20" ht="30" customHeight="1">
      <c r="B71" s="18"/>
      <c r="C71" s="19" t="s">
        <v>176</v>
      </c>
      <c r="D71" s="25" t="s">
        <v>279</v>
      </c>
      <c r="E71" s="25" t="s">
        <v>276</v>
      </c>
      <c r="F71" s="25" t="s">
        <v>277</v>
      </c>
      <c r="G71" s="25" t="s">
        <v>278</v>
      </c>
      <c r="H71" s="49"/>
      <c r="I71" s="49"/>
      <c r="J71" s="49"/>
      <c r="K71" s="49"/>
      <c r="L71" s="49"/>
      <c r="M71" s="49"/>
      <c r="N71" s="49"/>
      <c r="O71" s="49"/>
      <c r="P71" s="49"/>
      <c r="Q71" s="49"/>
      <c r="R71" s="49"/>
      <c r="S71" s="49"/>
      <c r="T71" s="77"/>
    </row>
    <row r="72" spans="2:20" ht="30" customHeight="1">
      <c r="B72" s="18"/>
      <c r="C72" s="19" t="s">
        <v>177</v>
      </c>
      <c r="D72" s="25" t="s">
        <v>248</v>
      </c>
      <c r="E72" s="25" t="s">
        <v>251</v>
      </c>
      <c r="F72" s="25" t="s">
        <v>249</v>
      </c>
      <c r="G72" s="25" t="s">
        <v>250</v>
      </c>
      <c r="H72" s="49"/>
      <c r="I72" s="49"/>
      <c r="J72" s="49"/>
      <c r="K72" s="49"/>
      <c r="L72" s="49"/>
      <c r="M72" s="49"/>
      <c r="N72" s="49"/>
      <c r="O72" s="49"/>
      <c r="P72" s="49"/>
      <c r="Q72" s="49"/>
      <c r="R72" s="49"/>
      <c r="S72" s="49"/>
      <c r="T72" s="77"/>
    </row>
    <row r="73" spans="2:20" ht="30" customHeight="1">
      <c r="B73" s="18"/>
      <c r="C73" s="19" t="s">
        <v>178</v>
      </c>
      <c r="D73" s="25" t="s">
        <v>248</v>
      </c>
      <c r="E73" s="25" t="s">
        <v>251</v>
      </c>
      <c r="F73" s="25" t="s">
        <v>249</v>
      </c>
      <c r="G73" s="25" t="s">
        <v>250</v>
      </c>
      <c r="H73" s="49"/>
      <c r="I73" s="49"/>
      <c r="J73" s="49"/>
      <c r="K73" s="49"/>
      <c r="L73" s="49"/>
      <c r="M73" s="49"/>
      <c r="N73" s="49"/>
      <c r="O73" s="49"/>
      <c r="P73" s="49"/>
      <c r="Q73" s="49"/>
      <c r="R73" s="49"/>
      <c r="S73" s="49"/>
      <c r="T73" s="77"/>
    </row>
    <row r="74" spans="2:20" ht="30" customHeight="1">
      <c r="B74" s="18"/>
      <c r="C74" s="19" t="s">
        <v>179</v>
      </c>
      <c r="D74" s="25" t="s">
        <v>275</v>
      </c>
      <c r="E74" s="25" t="s">
        <v>230</v>
      </c>
      <c r="F74" s="25" t="s">
        <v>273</v>
      </c>
      <c r="G74" s="25" t="s">
        <v>272</v>
      </c>
      <c r="H74" s="49"/>
      <c r="I74" s="49"/>
      <c r="J74" s="49"/>
      <c r="K74" s="49"/>
      <c r="L74" s="49"/>
      <c r="M74" s="49"/>
      <c r="N74" s="49"/>
      <c r="O74" s="49"/>
      <c r="P74" s="49"/>
      <c r="Q74" s="49"/>
      <c r="R74" s="49"/>
      <c r="S74" s="49"/>
      <c r="T74" s="77"/>
    </row>
    <row r="75" spans="2:20" ht="30" customHeight="1">
      <c r="B75" s="18"/>
      <c r="C75" s="19" t="s">
        <v>180</v>
      </c>
      <c r="D75" s="25" t="s">
        <v>322</v>
      </c>
      <c r="E75" s="25" t="s">
        <v>227</v>
      </c>
      <c r="F75" s="25" t="s">
        <v>228</v>
      </c>
      <c r="G75" s="25" t="s">
        <v>229</v>
      </c>
      <c r="H75" s="49"/>
      <c r="I75" s="49"/>
      <c r="J75" s="49"/>
      <c r="K75" s="49"/>
      <c r="L75" s="49"/>
      <c r="M75" s="49"/>
      <c r="N75" s="49"/>
      <c r="O75" s="49"/>
      <c r="P75" s="49"/>
      <c r="Q75" s="49"/>
      <c r="R75" s="49"/>
      <c r="S75" s="49"/>
      <c r="T75" s="77"/>
    </row>
    <row r="76" spans="2:20" s="12" customFormat="1" ht="24" customHeight="1">
      <c r="G76" s="12" t="s">
        <v>205</v>
      </c>
      <c r="H76" s="24" t="str">
        <f>IF(SUM(H68:H75)=0,"",AVERAGE(H68:H75))</f>
        <v/>
      </c>
      <c r="I76" s="24" t="str">
        <f t="shared" ref="I76:S76" si="5">IF(SUM(I68:I75)=0,"",AVERAGE(I68:I75))</f>
        <v/>
      </c>
      <c r="J76" s="24" t="str">
        <f t="shared" si="5"/>
        <v/>
      </c>
      <c r="K76" s="24" t="str">
        <f t="shared" si="5"/>
        <v/>
      </c>
      <c r="L76" s="24" t="str">
        <f t="shared" si="5"/>
        <v/>
      </c>
      <c r="M76" s="24" t="str">
        <f t="shared" si="5"/>
        <v/>
      </c>
      <c r="N76" s="24" t="str">
        <f t="shared" si="5"/>
        <v/>
      </c>
      <c r="O76" s="24" t="str">
        <f t="shared" si="5"/>
        <v/>
      </c>
      <c r="P76" s="24" t="str">
        <f t="shared" si="5"/>
        <v/>
      </c>
      <c r="Q76" s="24" t="str">
        <f t="shared" si="5"/>
        <v/>
      </c>
      <c r="R76" s="24" t="str">
        <f t="shared" si="5"/>
        <v/>
      </c>
      <c r="S76" s="24" t="str">
        <f t="shared" si="5"/>
        <v/>
      </c>
    </row>
    <row r="77" spans="2:20" ht="24" customHeight="1">
      <c r="C77" s="17"/>
      <c r="D77" s="11"/>
      <c r="E77" s="11"/>
      <c r="F77" s="11"/>
      <c r="G77" s="12" t="s">
        <v>42</v>
      </c>
      <c r="H77" s="49"/>
      <c r="I77" s="49"/>
      <c r="J77" s="49"/>
      <c r="K77" s="49"/>
      <c r="L77" s="49"/>
      <c r="M77" s="49"/>
      <c r="N77" s="49"/>
      <c r="O77" s="49"/>
      <c r="P77" s="49"/>
      <c r="Q77" s="49"/>
      <c r="R77" s="49"/>
      <c r="S77" s="49"/>
    </row>
    <row r="78" spans="2:20">
      <c r="C78" s="17"/>
      <c r="D78" s="8"/>
      <c r="E78" s="8"/>
      <c r="F78" s="8"/>
      <c r="G78" s="8"/>
    </row>
    <row r="79" spans="2:20" ht="54" customHeight="1">
      <c r="B79" s="22">
        <v>7</v>
      </c>
      <c r="C79" s="140" t="str">
        <f>'[1]Rating definiti dal Candidato'!C16</f>
        <v>Contesto sociale e culturale ( complessita' socio-culturale ): questo indicatore riguarda la complessita' che risulta dalle dinamiche socio-culturali. Queste possono includere interfacce con partecipanti, parti interessate o organizzazioni con differenti formazioni socio-culturali oppure dover trattare con gruppi di progetto distribuiti.</v>
      </c>
      <c r="D79" s="140"/>
      <c r="E79" s="140"/>
      <c r="F79" s="140"/>
      <c r="G79" s="140"/>
    </row>
    <row r="80" spans="2:20" ht="30" customHeight="1">
      <c r="B80" s="18"/>
      <c r="C80" s="19" t="s">
        <v>323</v>
      </c>
      <c r="D80" s="25">
        <v>1</v>
      </c>
      <c r="E80" s="25">
        <v>2</v>
      </c>
      <c r="F80" s="25" t="s">
        <v>29</v>
      </c>
      <c r="G80" s="25" t="s">
        <v>15</v>
      </c>
      <c r="H80" s="49"/>
      <c r="I80" s="49"/>
      <c r="J80" s="49"/>
      <c r="K80" s="49"/>
      <c r="L80" s="49"/>
      <c r="M80" s="49"/>
      <c r="N80" s="49"/>
      <c r="O80" s="49"/>
      <c r="P80" s="49"/>
      <c r="Q80" s="49"/>
      <c r="R80" s="49"/>
      <c r="S80" s="49"/>
      <c r="T80" s="77"/>
    </row>
    <row r="81" spans="2:20" ht="30" customHeight="1">
      <c r="B81" s="18"/>
      <c r="C81" s="19" t="s">
        <v>324</v>
      </c>
      <c r="D81" s="25">
        <v>1</v>
      </c>
      <c r="E81" s="25">
        <v>2</v>
      </c>
      <c r="F81" s="25" t="s">
        <v>29</v>
      </c>
      <c r="G81" s="25" t="s">
        <v>15</v>
      </c>
      <c r="H81" s="49"/>
      <c r="I81" s="49"/>
      <c r="J81" s="49"/>
      <c r="K81" s="49"/>
      <c r="L81" s="49"/>
      <c r="M81" s="49"/>
      <c r="N81" s="49"/>
      <c r="O81" s="49"/>
      <c r="P81" s="49"/>
      <c r="Q81" s="49"/>
      <c r="R81" s="49"/>
      <c r="S81" s="49"/>
      <c r="T81" s="77"/>
    </row>
    <row r="82" spans="2:20" ht="30" customHeight="1">
      <c r="B82" s="18"/>
      <c r="C82" s="19" t="s">
        <v>181</v>
      </c>
      <c r="D82" s="25">
        <v>1</v>
      </c>
      <c r="E82" s="25">
        <v>2</v>
      </c>
      <c r="F82" s="25" t="s">
        <v>29</v>
      </c>
      <c r="G82" s="25" t="s">
        <v>15</v>
      </c>
      <c r="H82" s="49"/>
      <c r="I82" s="49"/>
      <c r="J82" s="49"/>
      <c r="K82" s="49"/>
      <c r="L82" s="49"/>
      <c r="M82" s="49"/>
      <c r="N82" s="49"/>
      <c r="O82" s="49"/>
      <c r="P82" s="49"/>
      <c r="Q82" s="49"/>
      <c r="R82" s="49"/>
      <c r="S82" s="49"/>
      <c r="T82" s="77"/>
    </row>
    <row r="83" spans="2:20" ht="30" customHeight="1">
      <c r="B83" s="18"/>
      <c r="C83" s="19" t="s">
        <v>182</v>
      </c>
      <c r="D83" s="25" t="s">
        <v>35</v>
      </c>
      <c r="E83" s="25" t="s">
        <v>36</v>
      </c>
      <c r="F83" s="25" t="s">
        <v>37</v>
      </c>
      <c r="G83" s="25" t="s">
        <v>27</v>
      </c>
      <c r="H83" s="49"/>
      <c r="I83" s="49"/>
      <c r="J83" s="49"/>
      <c r="K83" s="49"/>
      <c r="L83" s="49"/>
      <c r="M83" s="49"/>
      <c r="N83" s="49"/>
      <c r="O83" s="49"/>
      <c r="P83" s="49"/>
      <c r="Q83" s="49"/>
      <c r="R83" s="49"/>
      <c r="S83" s="49"/>
      <c r="T83" s="77"/>
    </row>
    <row r="84" spans="2:20" ht="30" customHeight="1">
      <c r="B84" s="18"/>
      <c r="C84" s="19" t="s">
        <v>183</v>
      </c>
      <c r="D84" s="25">
        <v>1</v>
      </c>
      <c r="E84" s="25">
        <v>2</v>
      </c>
      <c r="F84" s="25" t="s">
        <v>29</v>
      </c>
      <c r="G84" s="25" t="s">
        <v>15</v>
      </c>
      <c r="H84" s="49"/>
      <c r="I84" s="49"/>
      <c r="J84" s="49"/>
      <c r="K84" s="49"/>
      <c r="L84" s="49"/>
      <c r="M84" s="49"/>
      <c r="N84" s="49"/>
      <c r="O84" s="49"/>
      <c r="P84" s="49"/>
      <c r="Q84" s="49"/>
      <c r="R84" s="49"/>
      <c r="S84" s="49"/>
      <c r="T84" s="77"/>
    </row>
    <row r="85" spans="2:20" ht="30" customHeight="1">
      <c r="B85" s="18"/>
      <c r="C85" s="19" t="s">
        <v>184</v>
      </c>
      <c r="D85" s="25" t="s">
        <v>22</v>
      </c>
      <c r="E85" s="25" t="s">
        <v>19</v>
      </c>
      <c r="F85" s="25" t="s">
        <v>18</v>
      </c>
      <c r="G85" s="25" t="s">
        <v>325</v>
      </c>
      <c r="H85" s="49"/>
      <c r="I85" s="49"/>
      <c r="J85" s="49"/>
      <c r="K85" s="49"/>
      <c r="L85" s="49"/>
      <c r="M85" s="49"/>
      <c r="N85" s="49"/>
      <c r="O85" s="49"/>
      <c r="P85" s="49"/>
      <c r="Q85" s="49"/>
      <c r="R85" s="49"/>
      <c r="S85" s="49"/>
      <c r="T85" s="77"/>
    </row>
    <row r="86" spans="2:20" ht="30" customHeight="1">
      <c r="B86" s="18"/>
      <c r="C86" s="19" t="s">
        <v>185</v>
      </c>
      <c r="D86" s="25" t="s">
        <v>22</v>
      </c>
      <c r="E86" s="25" t="s">
        <v>19</v>
      </c>
      <c r="F86" s="25" t="s">
        <v>18</v>
      </c>
      <c r="G86" s="25" t="s">
        <v>325</v>
      </c>
      <c r="H86" s="49"/>
      <c r="I86" s="49"/>
      <c r="J86" s="49"/>
      <c r="K86" s="49"/>
      <c r="L86" s="49"/>
      <c r="M86" s="49"/>
      <c r="N86" s="49"/>
      <c r="O86" s="49"/>
      <c r="P86" s="49"/>
      <c r="Q86" s="49"/>
      <c r="R86" s="49"/>
      <c r="S86" s="49"/>
      <c r="T86" s="77"/>
    </row>
    <row r="87" spans="2:20" ht="30" customHeight="1">
      <c r="B87" s="18"/>
      <c r="C87" s="19" t="s">
        <v>186</v>
      </c>
      <c r="D87" s="25">
        <v>1</v>
      </c>
      <c r="E87" s="25">
        <v>2</v>
      </c>
      <c r="F87" s="25" t="s">
        <v>29</v>
      </c>
      <c r="G87" s="25" t="s">
        <v>15</v>
      </c>
      <c r="H87" s="49"/>
      <c r="I87" s="49"/>
      <c r="J87" s="49"/>
      <c r="K87" s="49"/>
      <c r="L87" s="49"/>
      <c r="M87" s="49"/>
      <c r="N87" s="49"/>
      <c r="O87" s="49"/>
      <c r="P87" s="49"/>
      <c r="Q87" s="49"/>
      <c r="R87" s="49"/>
      <c r="S87" s="49"/>
      <c r="T87" s="77"/>
    </row>
    <row r="88" spans="2:20" ht="30" customHeight="1">
      <c r="B88" s="18"/>
      <c r="C88" s="19" t="s">
        <v>187</v>
      </c>
      <c r="D88" s="25">
        <v>1</v>
      </c>
      <c r="E88" s="25">
        <v>2</v>
      </c>
      <c r="F88" s="25" t="s">
        <v>29</v>
      </c>
      <c r="G88" s="25" t="s">
        <v>15</v>
      </c>
      <c r="H88" s="49"/>
      <c r="I88" s="49"/>
      <c r="J88" s="49"/>
      <c r="K88" s="49"/>
      <c r="L88" s="49"/>
      <c r="M88" s="49"/>
      <c r="N88" s="49"/>
      <c r="O88" s="49"/>
      <c r="P88" s="49"/>
      <c r="Q88" s="49"/>
      <c r="R88" s="49"/>
      <c r="S88" s="49"/>
      <c r="T88" s="77"/>
    </row>
    <row r="89" spans="2:20" s="12" customFormat="1" ht="24" customHeight="1">
      <c r="G89" s="12" t="s">
        <v>205</v>
      </c>
      <c r="H89" s="24" t="str">
        <f>IF(SUM(H80:H88)=0,"",AVERAGE(H80:H88))</f>
        <v/>
      </c>
      <c r="I89" s="24" t="str">
        <f t="shared" ref="I89:S89" si="6">IF(SUM(I80:I88)=0,"",AVERAGE(I80:I88))</f>
        <v/>
      </c>
      <c r="J89" s="24" t="str">
        <f t="shared" si="6"/>
        <v/>
      </c>
      <c r="K89" s="24" t="str">
        <f t="shared" si="6"/>
        <v/>
      </c>
      <c r="L89" s="24" t="str">
        <f t="shared" si="6"/>
        <v/>
      </c>
      <c r="M89" s="24" t="str">
        <f t="shared" si="6"/>
        <v/>
      </c>
      <c r="N89" s="24" t="str">
        <f t="shared" si="6"/>
        <v/>
      </c>
      <c r="O89" s="24" t="str">
        <f t="shared" si="6"/>
        <v/>
      </c>
      <c r="P89" s="24" t="str">
        <f t="shared" si="6"/>
        <v/>
      </c>
      <c r="Q89" s="24" t="str">
        <f t="shared" si="6"/>
        <v/>
      </c>
      <c r="R89" s="24" t="str">
        <f t="shared" si="6"/>
        <v/>
      </c>
      <c r="S89" s="24" t="str">
        <f t="shared" si="6"/>
        <v/>
      </c>
    </row>
    <row r="90" spans="2:20" ht="24" customHeight="1">
      <c r="C90" s="17"/>
      <c r="D90" s="11"/>
      <c r="E90" s="11"/>
      <c r="F90" s="11"/>
      <c r="G90" s="12" t="s">
        <v>42</v>
      </c>
      <c r="H90" s="49"/>
      <c r="I90" s="49"/>
      <c r="J90" s="49"/>
      <c r="K90" s="49"/>
      <c r="L90" s="49"/>
      <c r="M90" s="49"/>
      <c r="N90" s="49"/>
      <c r="O90" s="49"/>
      <c r="P90" s="49"/>
      <c r="Q90" s="49"/>
      <c r="R90" s="49"/>
      <c r="S90" s="49"/>
    </row>
    <row r="91" spans="2:20">
      <c r="C91" s="17"/>
      <c r="D91" s="8"/>
      <c r="E91" s="8"/>
      <c r="F91" s="8"/>
      <c r="G91" s="8"/>
    </row>
    <row r="92" spans="2:20" ht="55" customHeight="1">
      <c r="B92" s="22">
        <v>8</v>
      </c>
      <c r="C92" s="140" t="str">
        <f>'[1]Rating definiti dal Candidato'!C17</f>
        <v>Guida, lavoro di squadra e decisioni ( complessita' legata alla squadra di progetto): questo indicatore copre i requisiti di gestione e guida dall'interno del progetto, programma o portafoglio. Questo indicatore punta sulla  complessita' generata dalla relazione con la squadra di progetto e la sua maturita' da cui visione, guida e conduzione che la squadra ha necessita' di produrre.</v>
      </c>
      <c r="D92" s="140"/>
      <c r="E92" s="140"/>
      <c r="F92" s="140"/>
      <c r="G92" s="140"/>
    </row>
    <row r="93" spans="2:20" ht="30" customHeight="1">
      <c r="B93" s="18"/>
      <c r="C93" s="19" t="s">
        <v>326</v>
      </c>
      <c r="D93" s="25" t="s">
        <v>22</v>
      </c>
      <c r="E93" s="25" t="s">
        <v>19</v>
      </c>
      <c r="F93" s="25" t="s">
        <v>18</v>
      </c>
      <c r="G93" s="25" t="s">
        <v>325</v>
      </c>
      <c r="H93" s="49"/>
      <c r="I93" s="49"/>
      <c r="J93" s="49"/>
      <c r="K93" s="49"/>
      <c r="L93" s="49"/>
      <c r="M93" s="49"/>
      <c r="N93" s="49"/>
      <c r="O93" s="49"/>
      <c r="P93" s="49"/>
      <c r="Q93" s="49"/>
      <c r="R93" s="49"/>
      <c r="S93" s="49"/>
      <c r="T93" s="77"/>
    </row>
    <row r="94" spans="2:20" ht="30" customHeight="1">
      <c r="B94" s="18"/>
      <c r="C94" s="19" t="s">
        <v>188</v>
      </c>
      <c r="D94" s="25" t="s">
        <v>28</v>
      </c>
      <c r="E94" s="25" t="s">
        <v>38</v>
      </c>
      <c r="F94" s="25" t="s">
        <v>39</v>
      </c>
      <c r="G94" s="25" t="s">
        <v>327</v>
      </c>
      <c r="H94" s="49"/>
      <c r="I94" s="49"/>
      <c r="J94" s="49"/>
      <c r="K94" s="49"/>
      <c r="L94" s="49"/>
      <c r="M94" s="49"/>
      <c r="N94" s="49"/>
      <c r="O94" s="49"/>
      <c r="P94" s="49"/>
      <c r="Q94" s="49"/>
      <c r="R94" s="49"/>
      <c r="S94" s="49"/>
      <c r="T94" s="77"/>
    </row>
    <row r="95" spans="2:20" ht="30" customHeight="1">
      <c r="B95" s="18"/>
      <c r="C95" s="19" t="s">
        <v>189</v>
      </c>
      <c r="D95" s="20" t="s">
        <v>229</v>
      </c>
      <c r="E95" s="20" t="s">
        <v>228</v>
      </c>
      <c r="F95" s="20" t="s">
        <v>227</v>
      </c>
      <c r="G95" s="20" t="s">
        <v>226</v>
      </c>
      <c r="H95" s="49"/>
      <c r="I95" s="49"/>
      <c r="J95" s="49"/>
      <c r="K95" s="49"/>
      <c r="L95" s="49"/>
      <c r="M95" s="49"/>
      <c r="N95" s="49"/>
      <c r="O95" s="49"/>
      <c r="P95" s="49"/>
      <c r="Q95" s="49"/>
      <c r="R95" s="49"/>
      <c r="S95" s="49"/>
      <c r="T95" s="77"/>
    </row>
    <row r="96" spans="2:20" ht="30" customHeight="1">
      <c r="B96" s="18"/>
      <c r="C96" s="19" t="s">
        <v>190</v>
      </c>
      <c r="D96" s="25" t="s">
        <v>280</v>
      </c>
      <c r="E96" s="25" t="s">
        <v>281</v>
      </c>
      <c r="F96" s="25" t="s">
        <v>283</v>
      </c>
      <c r="G96" s="25" t="s">
        <v>282</v>
      </c>
      <c r="H96" s="49"/>
      <c r="I96" s="49"/>
      <c r="J96" s="49"/>
      <c r="K96" s="49"/>
      <c r="L96" s="49"/>
      <c r="M96" s="49"/>
      <c r="N96" s="49"/>
      <c r="O96" s="49"/>
      <c r="P96" s="49"/>
      <c r="Q96" s="49"/>
      <c r="R96" s="49"/>
      <c r="S96" s="49"/>
      <c r="T96" s="77"/>
    </row>
    <row r="97" spans="2:20" ht="30" customHeight="1">
      <c r="B97" s="18"/>
      <c r="C97" s="19" t="s">
        <v>191</v>
      </c>
      <c r="D97" s="20" t="s">
        <v>229</v>
      </c>
      <c r="E97" s="20" t="s">
        <v>228</v>
      </c>
      <c r="F97" s="20" t="s">
        <v>227</v>
      </c>
      <c r="G97" s="20" t="s">
        <v>226</v>
      </c>
      <c r="H97" s="49"/>
      <c r="I97" s="49"/>
      <c r="J97" s="49"/>
      <c r="K97" s="49"/>
      <c r="L97" s="49"/>
      <c r="M97" s="49"/>
      <c r="N97" s="49"/>
      <c r="O97" s="49"/>
      <c r="P97" s="49"/>
      <c r="Q97" s="49"/>
      <c r="R97" s="49"/>
      <c r="S97" s="49"/>
      <c r="T97" s="77"/>
    </row>
    <row r="98" spans="2:20" s="12" customFormat="1" ht="24" customHeight="1">
      <c r="G98" s="12" t="s">
        <v>205</v>
      </c>
      <c r="H98" s="24" t="str">
        <f>IF(SUM(H93:H97)=0,"",AVERAGE(H93:H97))</f>
        <v/>
      </c>
      <c r="I98" s="24" t="str">
        <f t="shared" ref="I98:S98" si="7">IF(SUM(I93:I97)=0,"",AVERAGE(I93:I97))</f>
        <v/>
      </c>
      <c r="J98" s="24" t="str">
        <f t="shared" si="7"/>
        <v/>
      </c>
      <c r="K98" s="24" t="str">
        <f t="shared" si="7"/>
        <v/>
      </c>
      <c r="L98" s="24" t="str">
        <f t="shared" si="7"/>
        <v/>
      </c>
      <c r="M98" s="24" t="str">
        <f t="shared" si="7"/>
        <v/>
      </c>
      <c r="N98" s="24" t="str">
        <f t="shared" si="7"/>
        <v/>
      </c>
      <c r="O98" s="24" t="str">
        <f t="shared" si="7"/>
        <v/>
      </c>
      <c r="P98" s="24" t="str">
        <f t="shared" si="7"/>
        <v/>
      </c>
      <c r="Q98" s="24" t="str">
        <f t="shared" si="7"/>
        <v/>
      </c>
      <c r="R98" s="24" t="str">
        <f t="shared" si="7"/>
        <v/>
      </c>
      <c r="S98" s="24" t="str">
        <f t="shared" si="7"/>
        <v/>
      </c>
    </row>
    <row r="99" spans="2:20" ht="24" customHeight="1">
      <c r="C99" s="17"/>
      <c r="D99" s="11"/>
      <c r="E99" s="11"/>
      <c r="F99" s="11"/>
      <c r="G99" s="12" t="s">
        <v>42</v>
      </c>
      <c r="H99" s="49"/>
      <c r="I99" s="49"/>
      <c r="J99" s="49"/>
      <c r="K99" s="49"/>
      <c r="L99" s="49"/>
      <c r="M99" s="49"/>
      <c r="N99" s="49"/>
      <c r="O99" s="49"/>
      <c r="P99" s="49"/>
      <c r="Q99" s="49"/>
      <c r="R99" s="49"/>
      <c r="S99" s="49"/>
    </row>
    <row r="100" spans="2:20">
      <c r="C100" s="17"/>
      <c r="D100" s="8"/>
      <c r="E100" s="8"/>
      <c r="F100" s="8"/>
      <c r="G100" s="8"/>
    </row>
    <row r="101" spans="2:20" ht="52" customHeight="1">
      <c r="B101" s="22">
        <v>9</v>
      </c>
      <c r="C101" s="140" t="str">
        <f>'[1]Rating definiti dal Candidato'!C18</f>
        <v>Grado di innovazione e condizioni generali ( complessita' legata alla innovazione ): questo indicatore si riferisce.  alla complessita' originata dal livello di innovazione tecnologica del progetto,  programma,  o portafoglio.Questo indicatore puo' focalizzarsi sull'apprendimento e sulla abbondanza di risorse associata necessaria per innovare e/o lavorare con risultati, approcci, processi, strumenti  e/o metodi poco  familiari.</v>
      </c>
      <c r="D101" s="140"/>
      <c r="E101" s="140"/>
      <c r="F101" s="140"/>
      <c r="G101" s="140"/>
    </row>
    <row r="102" spans="2:20" ht="30" customHeight="1">
      <c r="B102" s="18"/>
      <c r="C102" s="19" t="s">
        <v>192</v>
      </c>
      <c r="D102" s="25" t="s">
        <v>284</v>
      </c>
      <c r="E102" s="25" t="s">
        <v>285</v>
      </c>
      <c r="F102" s="25" t="s">
        <v>286</v>
      </c>
      <c r="G102" s="25" t="s">
        <v>287</v>
      </c>
      <c r="H102" s="49"/>
      <c r="I102" s="49"/>
      <c r="J102" s="49"/>
      <c r="K102" s="49"/>
      <c r="L102" s="49"/>
      <c r="M102" s="49"/>
      <c r="N102" s="49"/>
      <c r="O102" s="49"/>
      <c r="P102" s="49"/>
      <c r="Q102" s="49"/>
      <c r="R102" s="49"/>
      <c r="S102" s="49"/>
      <c r="T102" s="77"/>
    </row>
    <row r="103" spans="2:20" ht="30" customHeight="1">
      <c r="B103" s="18"/>
      <c r="C103" s="19" t="s">
        <v>193</v>
      </c>
      <c r="D103" s="25" t="s">
        <v>284</v>
      </c>
      <c r="E103" s="25" t="s">
        <v>285</v>
      </c>
      <c r="F103" s="25" t="s">
        <v>286</v>
      </c>
      <c r="G103" s="25" t="s">
        <v>287</v>
      </c>
      <c r="H103" s="49"/>
      <c r="I103" s="49"/>
      <c r="J103" s="49"/>
      <c r="K103" s="49"/>
      <c r="L103" s="49"/>
      <c r="M103" s="49"/>
      <c r="N103" s="49"/>
      <c r="O103" s="49"/>
      <c r="P103" s="49"/>
      <c r="Q103" s="49"/>
      <c r="R103" s="49"/>
      <c r="S103" s="49"/>
      <c r="T103" s="77"/>
    </row>
    <row r="104" spans="2:20" ht="30" customHeight="1">
      <c r="B104" s="18"/>
      <c r="C104" s="19" t="s">
        <v>194</v>
      </c>
      <c r="D104" s="25" t="s">
        <v>284</v>
      </c>
      <c r="E104" s="25" t="s">
        <v>285</v>
      </c>
      <c r="F104" s="25" t="s">
        <v>286</v>
      </c>
      <c r="G104" s="25" t="s">
        <v>287</v>
      </c>
      <c r="H104" s="49"/>
      <c r="I104" s="49"/>
      <c r="J104" s="49"/>
      <c r="K104" s="49"/>
      <c r="L104" s="49"/>
      <c r="M104" s="49"/>
      <c r="N104" s="49"/>
      <c r="O104" s="49"/>
      <c r="P104" s="49"/>
      <c r="Q104" s="49"/>
      <c r="R104" s="49"/>
      <c r="S104" s="49"/>
      <c r="T104" s="77"/>
    </row>
    <row r="105" spans="2:20" ht="30" customHeight="1">
      <c r="B105" s="18"/>
      <c r="C105" s="19" t="s">
        <v>195</v>
      </c>
      <c r="D105" s="25" t="s">
        <v>288</v>
      </c>
      <c r="E105" s="25" t="s">
        <v>289</v>
      </c>
      <c r="F105" s="25" t="s">
        <v>290</v>
      </c>
      <c r="G105" s="25" t="s">
        <v>291</v>
      </c>
      <c r="H105" s="49"/>
      <c r="I105" s="49"/>
      <c r="J105" s="49"/>
      <c r="K105" s="49"/>
      <c r="L105" s="49"/>
      <c r="M105" s="49"/>
      <c r="N105" s="49"/>
      <c r="O105" s="49"/>
      <c r="P105" s="49"/>
      <c r="Q105" s="49"/>
      <c r="R105" s="49"/>
      <c r="S105" s="49"/>
      <c r="T105" s="77"/>
    </row>
    <row r="106" spans="2:20" s="12" customFormat="1" ht="24" customHeight="1">
      <c r="G106" s="12" t="s">
        <v>205</v>
      </c>
      <c r="H106" s="24" t="str">
        <f>IF(SUM(H102:H105)=0,"",AVERAGE(H102:H105))</f>
        <v/>
      </c>
      <c r="I106" s="24" t="str">
        <f t="shared" ref="I106:S106" si="8">IF(SUM(I102:I105)=0,"",AVERAGE(I102:I105))</f>
        <v/>
      </c>
      <c r="J106" s="24" t="str">
        <f t="shared" si="8"/>
        <v/>
      </c>
      <c r="K106" s="24" t="str">
        <f t="shared" si="8"/>
        <v/>
      </c>
      <c r="L106" s="24" t="str">
        <f t="shared" si="8"/>
        <v/>
      </c>
      <c r="M106" s="24" t="str">
        <f t="shared" si="8"/>
        <v/>
      </c>
      <c r="N106" s="24" t="str">
        <f t="shared" si="8"/>
        <v/>
      </c>
      <c r="O106" s="24" t="str">
        <f t="shared" si="8"/>
        <v/>
      </c>
      <c r="P106" s="24" t="str">
        <f t="shared" si="8"/>
        <v/>
      </c>
      <c r="Q106" s="24" t="str">
        <f t="shared" si="8"/>
        <v/>
      </c>
      <c r="R106" s="24" t="str">
        <f t="shared" si="8"/>
        <v/>
      </c>
      <c r="S106" s="24" t="str">
        <f t="shared" si="8"/>
        <v/>
      </c>
    </row>
    <row r="107" spans="2:20" ht="24" customHeight="1">
      <c r="C107" s="17"/>
      <c r="D107" s="11"/>
      <c r="E107" s="11"/>
      <c r="F107" s="11"/>
      <c r="G107" s="12" t="s">
        <v>42</v>
      </c>
      <c r="H107" s="49"/>
      <c r="I107" s="49"/>
      <c r="J107" s="49"/>
      <c r="K107" s="49"/>
      <c r="L107" s="49"/>
      <c r="M107" s="49"/>
      <c r="N107" s="49"/>
      <c r="O107" s="49"/>
      <c r="P107" s="49"/>
      <c r="Q107" s="49"/>
      <c r="R107" s="49"/>
      <c r="S107" s="49"/>
    </row>
    <row r="108" spans="2:20">
      <c r="C108" s="17"/>
      <c r="D108" s="8"/>
      <c r="E108" s="8"/>
      <c r="F108" s="8"/>
      <c r="G108" s="8"/>
    </row>
    <row r="109" spans="2:20" ht="57" customHeight="1">
      <c r="B109" s="22">
        <v>10</v>
      </c>
      <c r="C109" s="140" t="str">
        <f>'[1]Rating definiti dal Candidato'!C19</f>
        <v>Richiesta di coordinamento ( complessita' legata all' autonomia ): questo indicatore copre la quantita' di autonomia e responsabilita' che e' stata data o  che e' stata presa/mostrata dal responsabile di progetto, programma o portafoglio.Questo indicatore si concentra sul coordinamento, la comunicazione , la promozione e la difesa degli interessi di progetto ,programma  o portafoglio verso gli altri.</v>
      </c>
      <c r="D109" s="140"/>
      <c r="E109" s="140"/>
      <c r="F109" s="140"/>
      <c r="G109" s="140"/>
    </row>
    <row r="110" spans="2:20" ht="30" customHeight="1">
      <c r="B110" s="18"/>
      <c r="C110" s="19" t="s">
        <v>196</v>
      </c>
      <c r="D110" s="20" t="s">
        <v>229</v>
      </c>
      <c r="E110" s="20" t="s">
        <v>228</v>
      </c>
      <c r="F110" s="20" t="s">
        <v>227</v>
      </c>
      <c r="G110" s="20" t="s">
        <v>226</v>
      </c>
      <c r="H110" s="75"/>
      <c r="I110" s="75"/>
      <c r="J110" s="75"/>
      <c r="K110" s="75"/>
      <c r="L110" s="75"/>
      <c r="M110" s="75"/>
      <c r="N110" s="75"/>
      <c r="O110" s="75"/>
      <c r="P110" s="75"/>
      <c r="Q110" s="75"/>
      <c r="R110" s="75"/>
      <c r="S110" s="75"/>
      <c r="T110" s="77"/>
    </row>
    <row r="111" spans="2:20" ht="30" customHeight="1">
      <c r="B111" s="18"/>
      <c r="C111" s="19" t="s">
        <v>197</v>
      </c>
      <c r="D111" s="20" t="s">
        <v>229</v>
      </c>
      <c r="E111" s="20" t="s">
        <v>228</v>
      </c>
      <c r="F111" s="20" t="s">
        <v>227</v>
      </c>
      <c r="G111" s="20" t="s">
        <v>226</v>
      </c>
      <c r="H111" s="75"/>
      <c r="I111" s="75"/>
      <c r="J111" s="75"/>
      <c r="K111" s="75"/>
      <c r="L111" s="75"/>
      <c r="M111" s="75"/>
      <c r="N111" s="75"/>
      <c r="O111" s="75"/>
      <c r="P111" s="75"/>
      <c r="Q111" s="75"/>
      <c r="R111" s="75"/>
      <c r="S111" s="75"/>
      <c r="T111" s="77"/>
    </row>
    <row r="112" spans="2:20" ht="30" customHeight="1">
      <c r="B112" s="18"/>
      <c r="C112" s="19" t="s">
        <v>198</v>
      </c>
      <c r="D112" s="20" t="s">
        <v>229</v>
      </c>
      <c r="E112" s="20" t="s">
        <v>228</v>
      </c>
      <c r="F112" s="20" t="s">
        <v>227</v>
      </c>
      <c r="G112" s="20" t="s">
        <v>226</v>
      </c>
      <c r="H112" s="75"/>
      <c r="I112" s="75"/>
      <c r="J112" s="75"/>
      <c r="K112" s="75"/>
      <c r="L112" s="75"/>
      <c r="M112" s="75"/>
      <c r="N112" s="75"/>
      <c r="O112" s="75"/>
      <c r="P112" s="75"/>
      <c r="Q112" s="75"/>
      <c r="R112" s="75"/>
      <c r="S112" s="75"/>
      <c r="T112" s="77"/>
    </row>
    <row r="113" spans="3:19" s="12" customFormat="1" ht="24" customHeight="1">
      <c r="G113" s="12" t="s">
        <v>205</v>
      </c>
      <c r="H113" s="24" t="str">
        <f>IF(SUM(H110:H112)=0,"",AVERAGE(H110:H112))</f>
        <v/>
      </c>
      <c r="I113" s="24" t="str">
        <f t="shared" ref="I113:S113" si="9">IF(SUM(I110:I112)=0,"",AVERAGE(I110:I112))</f>
        <v/>
      </c>
      <c r="J113" s="24" t="str">
        <f t="shared" si="9"/>
        <v/>
      </c>
      <c r="K113" s="24" t="str">
        <f t="shared" si="9"/>
        <v/>
      </c>
      <c r="L113" s="24" t="str">
        <f t="shared" si="9"/>
        <v/>
      </c>
      <c r="M113" s="24" t="str">
        <f t="shared" si="9"/>
        <v/>
      </c>
      <c r="N113" s="24" t="str">
        <f t="shared" si="9"/>
        <v/>
      </c>
      <c r="O113" s="24" t="str">
        <f t="shared" si="9"/>
        <v/>
      </c>
      <c r="P113" s="24" t="str">
        <f t="shared" si="9"/>
        <v/>
      </c>
      <c r="Q113" s="24" t="str">
        <f t="shared" si="9"/>
        <v/>
      </c>
      <c r="R113" s="24" t="str">
        <f t="shared" si="9"/>
        <v/>
      </c>
      <c r="S113" s="24" t="str">
        <f t="shared" si="9"/>
        <v/>
      </c>
    </row>
    <row r="114" spans="3:19" s="6" customFormat="1" ht="24" customHeight="1">
      <c r="C114" s="17"/>
      <c r="D114" s="11"/>
      <c r="E114" s="11"/>
      <c r="F114" s="11"/>
      <c r="G114" s="12" t="s">
        <v>42</v>
      </c>
      <c r="H114" s="49"/>
      <c r="I114" s="49"/>
      <c r="J114" s="49"/>
      <c r="K114" s="49"/>
      <c r="L114" s="49"/>
      <c r="M114" s="49"/>
      <c r="N114" s="49"/>
      <c r="O114" s="49"/>
      <c r="P114" s="49"/>
      <c r="Q114" s="49"/>
      <c r="R114" s="49"/>
      <c r="S114" s="49"/>
    </row>
    <row r="115" spans="3:19" s="6" customFormat="1" ht="17" customHeight="1">
      <c r="H115" s="7"/>
      <c r="I115" s="7"/>
      <c r="J115" s="7"/>
      <c r="K115" s="7"/>
      <c r="L115" s="7"/>
      <c r="M115" s="7"/>
      <c r="N115" s="7"/>
      <c r="O115" s="7"/>
      <c r="P115" s="7"/>
      <c r="Q115" s="7"/>
      <c r="R115" s="7"/>
      <c r="S115" s="7"/>
    </row>
    <row r="116" spans="3:19" s="6" customFormat="1" ht="17" customHeight="1">
      <c r="E116" s="5" t="s">
        <v>207</v>
      </c>
      <c r="H116" s="7"/>
      <c r="I116" s="7"/>
      <c r="J116" s="7"/>
      <c r="K116" s="7"/>
      <c r="L116" s="7"/>
      <c r="M116" s="7"/>
      <c r="N116" s="7"/>
      <c r="O116" s="7"/>
      <c r="P116" s="7"/>
      <c r="Q116" s="7"/>
      <c r="R116" s="7"/>
      <c r="S116" s="7"/>
    </row>
    <row r="117" spans="3:19" s="6" customFormat="1" ht="17" customHeight="1">
      <c r="F117" s="27" t="s">
        <v>208</v>
      </c>
      <c r="G117" s="7">
        <v>1</v>
      </c>
      <c r="H117" s="28" t="str">
        <f>IF(H21="",H20,H21)</f>
        <v/>
      </c>
      <c r="I117" s="28" t="str">
        <f t="shared" ref="I117:S117" si="10">IF(I21="",I20,I21)</f>
        <v/>
      </c>
      <c r="J117" s="28" t="str">
        <f t="shared" si="10"/>
        <v/>
      </c>
      <c r="K117" s="28" t="str">
        <f t="shared" si="10"/>
        <v/>
      </c>
      <c r="L117" s="28" t="str">
        <f t="shared" si="10"/>
        <v/>
      </c>
      <c r="M117" s="28" t="str">
        <f t="shared" si="10"/>
        <v/>
      </c>
      <c r="N117" s="28" t="str">
        <f t="shared" si="10"/>
        <v/>
      </c>
      <c r="O117" s="28" t="str">
        <f t="shared" si="10"/>
        <v/>
      </c>
      <c r="P117" s="28" t="str">
        <f t="shared" si="10"/>
        <v/>
      </c>
      <c r="Q117" s="28" t="str">
        <f t="shared" si="10"/>
        <v/>
      </c>
      <c r="R117" s="28" t="str">
        <f t="shared" si="10"/>
        <v/>
      </c>
      <c r="S117" s="28" t="str">
        <f t="shared" si="10"/>
        <v/>
      </c>
    </row>
    <row r="118" spans="3:19" s="6" customFormat="1" ht="17" customHeight="1">
      <c r="F118" s="27" t="s">
        <v>208</v>
      </c>
      <c r="G118" s="7">
        <f>1+G117</f>
        <v>2</v>
      </c>
      <c r="H118" s="28" t="str">
        <f>IF(H28="",H27,H28)</f>
        <v/>
      </c>
      <c r="I118" s="28" t="str">
        <f t="shared" ref="I118:S118" si="11">IF(I28="",I27,I28)</f>
        <v/>
      </c>
      <c r="J118" s="28" t="str">
        <f t="shared" si="11"/>
        <v/>
      </c>
      <c r="K118" s="28" t="str">
        <f t="shared" si="11"/>
        <v/>
      </c>
      <c r="L118" s="28" t="str">
        <f t="shared" si="11"/>
        <v/>
      </c>
      <c r="M118" s="28" t="str">
        <f t="shared" si="11"/>
        <v/>
      </c>
      <c r="N118" s="28" t="str">
        <f t="shared" si="11"/>
        <v/>
      </c>
      <c r="O118" s="28" t="str">
        <f t="shared" si="11"/>
        <v/>
      </c>
      <c r="P118" s="28" t="str">
        <f t="shared" si="11"/>
        <v/>
      </c>
      <c r="Q118" s="28" t="str">
        <f t="shared" si="11"/>
        <v/>
      </c>
      <c r="R118" s="28" t="str">
        <f t="shared" si="11"/>
        <v/>
      </c>
      <c r="S118" s="28" t="str">
        <f t="shared" si="11"/>
        <v/>
      </c>
    </row>
    <row r="119" spans="3:19" s="6" customFormat="1" ht="17" customHeight="1">
      <c r="F119" s="27" t="s">
        <v>208</v>
      </c>
      <c r="G119" s="7">
        <f t="shared" ref="G119:G126" si="12">1+G118</f>
        <v>3</v>
      </c>
      <c r="H119" s="28" t="str">
        <f>IF(H41="",H40,H41)</f>
        <v/>
      </c>
      <c r="I119" s="28" t="str">
        <f t="shared" ref="I119:S119" si="13">IF(I41="",I40,I41)</f>
        <v/>
      </c>
      <c r="J119" s="28" t="str">
        <f t="shared" si="13"/>
        <v/>
      </c>
      <c r="K119" s="28" t="str">
        <f t="shared" si="13"/>
        <v/>
      </c>
      <c r="L119" s="28" t="str">
        <f t="shared" si="13"/>
        <v/>
      </c>
      <c r="M119" s="28" t="str">
        <f t="shared" si="13"/>
        <v/>
      </c>
      <c r="N119" s="28" t="str">
        <f t="shared" si="13"/>
        <v/>
      </c>
      <c r="O119" s="28" t="str">
        <f t="shared" si="13"/>
        <v/>
      </c>
      <c r="P119" s="28" t="str">
        <f t="shared" si="13"/>
        <v/>
      </c>
      <c r="Q119" s="28" t="str">
        <f t="shared" si="13"/>
        <v/>
      </c>
      <c r="R119" s="28" t="str">
        <f t="shared" si="13"/>
        <v/>
      </c>
      <c r="S119" s="28" t="str">
        <f t="shared" si="13"/>
        <v/>
      </c>
    </row>
    <row r="120" spans="3:19" s="6" customFormat="1" ht="17" customHeight="1">
      <c r="F120" s="27" t="s">
        <v>208</v>
      </c>
      <c r="G120" s="7">
        <f t="shared" si="12"/>
        <v>4</v>
      </c>
      <c r="H120" s="28" t="str">
        <f>IF(H52="",H51,H52)</f>
        <v/>
      </c>
      <c r="I120" s="28" t="str">
        <f t="shared" ref="I120:S120" si="14">IF(I52="",I51,I52)</f>
        <v/>
      </c>
      <c r="J120" s="28" t="str">
        <f t="shared" si="14"/>
        <v/>
      </c>
      <c r="K120" s="28" t="str">
        <f t="shared" si="14"/>
        <v/>
      </c>
      <c r="L120" s="28" t="str">
        <f t="shared" si="14"/>
        <v/>
      </c>
      <c r="M120" s="28" t="str">
        <f t="shared" si="14"/>
        <v/>
      </c>
      <c r="N120" s="28" t="str">
        <f t="shared" si="14"/>
        <v/>
      </c>
      <c r="O120" s="28" t="str">
        <f t="shared" si="14"/>
        <v/>
      </c>
      <c r="P120" s="28" t="str">
        <f t="shared" si="14"/>
        <v/>
      </c>
      <c r="Q120" s="28" t="str">
        <f t="shared" si="14"/>
        <v/>
      </c>
      <c r="R120" s="28" t="str">
        <f t="shared" si="14"/>
        <v/>
      </c>
      <c r="S120" s="28" t="str">
        <f t="shared" si="14"/>
        <v/>
      </c>
    </row>
    <row r="121" spans="3:19" s="6" customFormat="1" ht="17" customHeight="1">
      <c r="F121" s="27" t="s">
        <v>208</v>
      </c>
      <c r="G121" s="7">
        <f t="shared" si="12"/>
        <v>5</v>
      </c>
      <c r="H121" s="28" t="str">
        <f>IF(H65="",H64,H65)</f>
        <v/>
      </c>
      <c r="I121" s="28" t="str">
        <f t="shared" ref="I121:S121" si="15">IF(I65="",I64,I65)</f>
        <v/>
      </c>
      <c r="J121" s="28" t="str">
        <f t="shared" si="15"/>
        <v/>
      </c>
      <c r="K121" s="28" t="str">
        <f t="shared" si="15"/>
        <v/>
      </c>
      <c r="L121" s="28" t="str">
        <f t="shared" si="15"/>
        <v/>
      </c>
      <c r="M121" s="28" t="str">
        <f t="shared" si="15"/>
        <v/>
      </c>
      <c r="N121" s="28" t="str">
        <f t="shared" si="15"/>
        <v/>
      </c>
      <c r="O121" s="28" t="str">
        <f t="shared" si="15"/>
        <v/>
      </c>
      <c r="P121" s="28" t="str">
        <f t="shared" si="15"/>
        <v/>
      </c>
      <c r="Q121" s="28" t="str">
        <f t="shared" si="15"/>
        <v/>
      </c>
      <c r="R121" s="28" t="str">
        <f t="shared" si="15"/>
        <v/>
      </c>
      <c r="S121" s="28" t="str">
        <f t="shared" si="15"/>
        <v/>
      </c>
    </row>
    <row r="122" spans="3:19" s="6" customFormat="1" ht="17" customHeight="1">
      <c r="F122" s="27" t="s">
        <v>208</v>
      </c>
      <c r="G122" s="7">
        <f t="shared" si="12"/>
        <v>6</v>
      </c>
      <c r="H122" s="28" t="str">
        <f>IF(H77="",H76,H77)</f>
        <v/>
      </c>
      <c r="I122" s="28" t="str">
        <f t="shared" ref="I122:S122" si="16">IF(I77="",I76,I77)</f>
        <v/>
      </c>
      <c r="J122" s="28" t="str">
        <f t="shared" si="16"/>
        <v/>
      </c>
      <c r="K122" s="28" t="str">
        <f t="shared" si="16"/>
        <v/>
      </c>
      <c r="L122" s="28" t="str">
        <f t="shared" si="16"/>
        <v/>
      </c>
      <c r="M122" s="28" t="str">
        <f t="shared" si="16"/>
        <v/>
      </c>
      <c r="N122" s="28" t="str">
        <f t="shared" si="16"/>
        <v/>
      </c>
      <c r="O122" s="28" t="str">
        <f t="shared" si="16"/>
        <v/>
      </c>
      <c r="P122" s="28" t="str">
        <f t="shared" si="16"/>
        <v/>
      </c>
      <c r="Q122" s="28" t="str">
        <f t="shared" si="16"/>
        <v/>
      </c>
      <c r="R122" s="28" t="str">
        <f t="shared" si="16"/>
        <v/>
      </c>
      <c r="S122" s="28" t="str">
        <f t="shared" si="16"/>
        <v/>
      </c>
    </row>
    <row r="123" spans="3:19" s="6" customFormat="1" ht="17" customHeight="1">
      <c r="F123" s="27" t="s">
        <v>208</v>
      </c>
      <c r="G123" s="7">
        <f t="shared" si="12"/>
        <v>7</v>
      </c>
      <c r="H123" s="28" t="str">
        <f>IF(H90="",H89,H90)</f>
        <v/>
      </c>
      <c r="I123" s="28" t="str">
        <f t="shared" ref="I123:S123" si="17">IF(I90="",I89,I90)</f>
        <v/>
      </c>
      <c r="J123" s="28" t="str">
        <f t="shared" si="17"/>
        <v/>
      </c>
      <c r="K123" s="28" t="str">
        <f t="shared" si="17"/>
        <v/>
      </c>
      <c r="L123" s="28" t="str">
        <f t="shared" si="17"/>
        <v/>
      </c>
      <c r="M123" s="28" t="str">
        <f t="shared" si="17"/>
        <v/>
      </c>
      <c r="N123" s="28" t="str">
        <f t="shared" si="17"/>
        <v/>
      </c>
      <c r="O123" s="28" t="str">
        <f t="shared" si="17"/>
        <v/>
      </c>
      <c r="P123" s="28" t="str">
        <f t="shared" si="17"/>
        <v/>
      </c>
      <c r="Q123" s="28" t="str">
        <f t="shared" si="17"/>
        <v/>
      </c>
      <c r="R123" s="28" t="str">
        <f t="shared" si="17"/>
        <v/>
      </c>
      <c r="S123" s="28" t="str">
        <f t="shared" si="17"/>
        <v/>
      </c>
    </row>
    <row r="124" spans="3:19" s="6" customFormat="1" ht="17" customHeight="1">
      <c r="F124" s="27" t="s">
        <v>208</v>
      </c>
      <c r="G124" s="7">
        <f t="shared" si="12"/>
        <v>8</v>
      </c>
      <c r="H124" s="28" t="str">
        <f>IF(H99="",H98,H99)</f>
        <v/>
      </c>
      <c r="I124" s="28" t="str">
        <f t="shared" ref="I124:S124" si="18">IF(I99="",I98,I99)</f>
        <v/>
      </c>
      <c r="J124" s="28" t="str">
        <f t="shared" si="18"/>
        <v/>
      </c>
      <c r="K124" s="28" t="str">
        <f t="shared" si="18"/>
        <v/>
      </c>
      <c r="L124" s="28" t="str">
        <f t="shared" si="18"/>
        <v/>
      </c>
      <c r="M124" s="28" t="str">
        <f t="shared" si="18"/>
        <v/>
      </c>
      <c r="N124" s="28" t="str">
        <f t="shared" si="18"/>
        <v/>
      </c>
      <c r="O124" s="28" t="str">
        <f t="shared" si="18"/>
        <v/>
      </c>
      <c r="P124" s="28" t="str">
        <f t="shared" si="18"/>
        <v/>
      </c>
      <c r="Q124" s="28" t="str">
        <f t="shared" si="18"/>
        <v/>
      </c>
      <c r="R124" s="28" t="str">
        <f t="shared" si="18"/>
        <v/>
      </c>
      <c r="S124" s="28" t="str">
        <f t="shared" si="18"/>
        <v/>
      </c>
    </row>
    <row r="125" spans="3:19" s="6" customFormat="1" ht="17" customHeight="1">
      <c r="F125" s="27" t="s">
        <v>208</v>
      </c>
      <c r="G125" s="7">
        <f t="shared" si="12"/>
        <v>9</v>
      </c>
      <c r="H125" s="28" t="str">
        <f>IF(H107="",H106,H107)</f>
        <v/>
      </c>
      <c r="I125" s="28" t="str">
        <f t="shared" ref="I125:S125" si="19">IF(I107="",I106,I107)</f>
        <v/>
      </c>
      <c r="J125" s="28" t="str">
        <f t="shared" si="19"/>
        <v/>
      </c>
      <c r="K125" s="28" t="str">
        <f t="shared" si="19"/>
        <v/>
      </c>
      <c r="L125" s="28" t="str">
        <f t="shared" si="19"/>
        <v/>
      </c>
      <c r="M125" s="28" t="str">
        <f t="shared" si="19"/>
        <v/>
      </c>
      <c r="N125" s="28" t="str">
        <f t="shared" si="19"/>
        <v/>
      </c>
      <c r="O125" s="28" t="str">
        <f t="shared" si="19"/>
        <v/>
      </c>
      <c r="P125" s="28" t="str">
        <f t="shared" si="19"/>
        <v/>
      </c>
      <c r="Q125" s="28" t="str">
        <f t="shared" si="19"/>
        <v/>
      </c>
      <c r="R125" s="28" t="str">
        <f t="shared" si="19"/>
        <v/>
      </c>
      <c r="S125" s="28" t="str">
        <f t="shared" si="19"/>
        <v/>
      </c>
    </row>
    <row r="126" spans="3:19" s="6" customFormat="1" ht="17" customHeight="1">
      <c r="F126" s="27" t="s">
        <v>208</v>
      </c>
      <c r="G126" s="7">
        <f t="shared" si="12"/>
        <v>10</v>
      </c>
      <c r="H126" s="28" t="str">
        <f>IF(H114="",H113,H114)</f>
        <v/>
      </c>
      <c r="I126" s="28" t="str">
        <f t="shared" ref="I126:S126" si="20">IF(I114="",I113,I114)</f>
        <v/>
      </c>
      <c r="J126" s="28" t="str">
        <f t="shared" si="20"/>
        <v/>
      </c>
      <c r="K126" s="28" t="str">
        <f t="shared" si="20"/>
        <v/>
      </c>
      <c r="L126" s="28" t="str">
        <f t="shared" si="20"/>
        <v/>
      </c>
      <c r="M126" s="28" t="str">
        <f t="shared" si="20"/>
        <v/>
      </c>
      <c r="N126" s="28" t="str">
        <f t="shared" si="20"/>
        <v/>
      </c>
      <c r="O126" s="28" t="str">
        <f t="shared" si="20"/>
        <v/>
      </c>
      <c r="P126" s="28" t="str">
        <f t="shared" si="20"/>
        <v/>
      </c>
      <c r="Q126" s="28" t="str">
        <f t="shared" si="20"/>
        <v/>
      </c>
      <c r="R126" s="28" t="str">
        <f t="shared" si="20"/>
        <v/>
      </c>
      <c r="S126" s="28" t="str">
        <f t="shared" si="20"/>
        <v/>
      </c>
    </row>
    <row r="127" spans="3:19" s="6" customFormat="1" ht="17" customHeight="1">
      <c r="C127" s="27" t="str">
        <f>'[1]Rating definiti dal Candidato'!C24</f>
        <v>Valore minimo per il livello richiesto:</v>
      </c>
      <c r="D127" s="7">
        <f>IF($F$4="A",3.2,IF($F$4="B",2.5,IF($F$4="C",1.6,"")))</f>
        <v>1.6</v>
      </c>
      <c r="H127" s="32">
        <f>SUM(H117:H126)/10</f>
        <v>0</v>
      </c>
      <c r="I127" s="32">
        <f t="shared" ref="I127:S127" si="21">SUM(I117:I126)/10</f>
        <v>0</v>
      </c>
      <c r="J127" s="32">
        <f t="shared" si="21"/>
        <v>0</v>
      </c>
      <c r="K127" s="32">
        <f t="shared" si="21"/>
        <v>0</v>
      </c>
      <c r="L127" s="32">
        <f t="shared" si="21"/>
        <v>0</v>
      </c>
      <c r="M127" s="32">
        <f t="shared" ref="M127:N127" si="22">SUM(M117:M126)/10</f>
        <v>0</v>
      </c>
      <c r="N127" s="32">
        <f t="shared" si="22"/>
        <v>0</v>
      </c>
      <c r="O127" s="32">
        <f t="shared" si="21"/>
        <v>0</v>
      </c>
      <c r="P127" s="32">
        <f t="shared" si="21"/>
        <v>0</v>
      </c>
      <c r="Q127" s="32">
        <f t="shared" si="21"/>
        <v>0</v>
      </c>
      <c r="R127" s="32">
        <f t="shared" si="21"/>
        <v>0</v>
      </c>
      <c r="S127" s="32">
        <f t="shared" si="21"/>
        <v>0</v>
      </c>
    </row>
    <row r="128" spans="3:19" s="6" customFormat="1" ht="17" customHeight="1">
      <c r="H128" s="32" t="str">
        <f t="shared" ref="H128:S128" si="23">IF(H127&gt;$D$127,"OK","")</f>
        <v/>
      </c>
      <c r="I128" s="32" t="str">
        <f t="shared" si="23"/>
        <v/>
      </c>
      <c r="J128" s="32" t="str">
        <f t="shared" si="23"/>
        <v/>
      </c>
      <c r="K128" s="32" t="str">
        <f t="shared" si="23"/>
        <v/>
      </c>
      <c r="L128" s="32" t="str">
        <f t="shared" si="23"/>
        <v/>
      </c>
      <c r="M128" s="32" t="str">
        <f t="shared" si="23"/>
        <v/>
      </c>
      <c r="N128" s="32" t="str">
        <f t="shared" si="23"/>
        <v/>
      </c>
      <c r="O128" s="32" t="str">
        <f t="shared" si="23"/>
        <v/>
      </c>
      <c r="P128" s="32" t="str">
        <f t="shared" si="23"/>
        <v/>
      </c>
      <c r="Q128" s="32" t="str">
        <f t="shared" si="23"/>
        <v/>
      </c>
      <c r="R128" s="32" t="str">
        <f t="shared" si="23"/>
        <v/>
      </c>
      <c r="S128" s="32" t="str">
        <f t="shared" si="23"/>
        <v/>
      </c>
    </row>
    <row r="129" spans="2:19" ht="17" customHeight="1">
      <c r="B129" s="6"/>
      <c r="L129" s="6"/>
      <c r="M129" s="6"/>
      <c r="N129" s="6"/>
      <c r="O129" s="6"/>
      <c r="P129" s="6"/>
      <c r="Q129" s="6"/>
      <c r="R129" s="6"/>
      <c r="S129" s="6"/>
    </row>
    <row r="130" spans="2:19" ht="17" customHeight="1"/>
    <row r="131" spans="2:19" ht="17" customHeight="1"/>
    <row r="132" spans="2:19" ht="17" customHeight="1"/>
    <row r="133" spans="2:19" ht="28" customHeight="1"/>
    <row r="134" spans="2:19" ht="28" customHeight="1"/>
    <row r="135" spans="2:19" ht="28" customHeight="1"/>
    <row r="136" spans="2:19" ht="38" customHeight="1"/>
    <row r="137" spans="2:19" ht="28" customHeight="1"/>
    <row r="138" spans="2:19" ht="28" customHeight="1"/>
    <row r="139" spans="2:19" ht="37" customHeight="1"/>
    <row r="140" spans="2:19" ht="28" customHeight="1"/>
    <row r="141" spans="2:19" ht="28" customHeight="1"/>
    <row r="142" spans="2:19" ht="28" customHeight="1"/>
    <row r="143" spans="2:19" ht="39" customHeight="1"/>
    <row r="144" spans="2:19" ht="28" customHeight="1"/>
    <row r="145" spans="2:19" ht="43" customHeight="1">
      <c r="B145" s="6"/>
      <c r="H145" s="6"/>
      <c r="I145" s="6"/>
      <c r="J145" s="6"/>
      <c r="K145" s="6"/>
      <c r="L145" s="6"/>
      <c r="M145" s="6"/>
      <c r="N145" s="6"/>
      <c r="O145" s="6"/>
      <c r="P145" s="6"/>
      <c r="Q145" s="6"/>
      <c r="R145" s="6"/>
      <c r="S145" s="6"/>
    </row>
    <row r="146" spans="2:19" ht="28" customHeight="1">
      <c r="B146" s="6"/>
      <c r="H146" s="6"/>
      <c r="I146" s="6"/>
      <c r="J146" s="6"/>
      <c r="K146" s="6"/>
      <c r="L146" s="6"/>
      <c r="M146" s="6"/>
      <c r="N146" s="6"/>
      <c r="O146" s="6"/>
      <c r="P146" s="6"/>
      <c r="Q146" s="6"/>
      <c r="R146" s="6"/>
      <c r="S146" s="6"/>
    </row>
    <row r="147" spans="2:19" ht="28" customHeight="1">
      <c r="B147" s="6"/>
      <c r="H147" s="6"/>
      <c r="I147" s="6"/>
      <c r="J147" s="6"/>
      <c r="K147" s="6"/>
      <c r="L147" s="6"/>
      <c r="M147" s="6"/>
      <c r="N147" s="6"/>
      <c r="O147" s="6"/>
      <c r="P147" s="6"/>
      <c r="Q147" s="6"/>
      <c r="R147" s="6"/>
      <c r="S147" s="6"/>
    </row>
    <row r="148" spans="2:19" ht="28" customHeight="1">
      <c r="B148" s="6"/>
      <c r="H148" s="6"/>
      <c r="I148" s="6"/>
      <c r="J148" s="6"/>
      <c r="K148" s="6"/>
      <c r="L148" s="6"/>
      <c r="M148" s="6"/>
      <c r="N148" s="6"/>
      <c r="O148" s="6"/>
      <c r="P148" s="6"/>
      <c r="Q148" s="6"/>
      <c r="R148" s="6"/>
      <c r="S148" s="6"/>
    </row>
    <row r="149" spans="2:19" ht="28" customHeight="1">
      <c r="B149" s="6"/>
      <c r="H149" s="6"/>
      <c r="I149" s="6"/>
      <c r="J149" s="6"/>
      <c r="K149" s="6"/>
      <c r="L149" s="6"/>
      <c r="M149" s="6"/>
      <c r="N149" s="6"/>
      <c r="O149" s="6"/>
      <c r="P149" s="6"/>
      <c r="Q149" s="6"/>
      <c r="R149" s="6"/>
      <c r="S149" s="6"/>
    </row>
    <row r="150" spans="2:19" ht="28" customHeight="1">
      <c r="B150" s="6"/>
      <c r="H150" s="6"/>
      <c r="I150" s="6"/>
      <c r="J150" s="6"/>
      <c r="K150" s="6"/>
      <c r="L150" s="6"/>
      <c r="M150" s="6"/>
      <c r="N150" s="6"/>
      <c r="O150" s="6"/>
      <c r="P150" s="6"/>
      <c r="Q150" s="6"/>
      <c r="R150" s="6"/>
      <c r="S150" s="6"/>
    </row>
    <row r="151" spans="2:19" ht="28" customHeight="1">
      <c r="B151" s="6"/>
      <c r="H151" s="6"/>
      <c r="I151" s="6"/>
      <c r="J151" s="6"/>
      <c r="K151" s="6"/>
      <c r="L151" s="6"/>
      <c r="M151" s="6"/>
      <c r="N151" s="6"/>
      <c r="O151" s="6"/>
      <c r="P151" s="6"/>
      <c r="Q151" s="6"/>
      <c r="R151" s="6"/>
      <c r="S151" s="6"/>
    </row>
    <row r="152" spans="2:19" ht="28" customHeight="1">
      <c r="B152" s="6"/>
      <c r="H152" s="6"/>
      <c r="I152" s="6"/>
      <c r="J152" s="6"/>
      <c r="K152" s="6"/>
      <c r="L152" s="6"/>
      <c r="M152" s="6"/>
      <c r="N152" s="6"/>
      <c r="O152" s="6"/>
      <c r="P152" s="6"/>
      <c r="Q152" s="6"/>
      <c r="R152" s="6"/>
      <c r="S152" s="6"/>
    </row>
    <row r="153" spans="2:19" ht="28" customHeight="1">
      <c r="B153" s="6"/>
      <c r="H153" s="6"/>
      <c r="I153" s="6"/>
      <c r="J153" s="6"/>
      <c r="K153" s="6"/>
      <c r="L153" s="6"/>
      <c r="M153" s="6"/>
      <c r="N153" s="6"/>
      <c r="O153" s="6"/>
      <c r="P153" s="6"/>
      <c r="Q153" s="6"/>
      <c r="R153" s="6"/>
      <c r="S153" s="6"/>
    </row>
    <row r="154" spans="2:19" ht="28" customHeight="1">
      <c r="B154" s="6"/>
      <c r="H154" s="6"/>
      <c r="I154" s="6"/>
      <c r="J154" s="6"/>
      <c r="K154" s="6"/>
      <c r="L154" s="6"/>
      <c r="M154" s="6"/>
      <c r="N154" s="6"/>
      <c r="O154" s="6"/>
      <c r="P154" s="6"/>
      <c r="Q154" s="6"/>
      <c r="R154" s="6"/>
      <c r="S154" s="6"/>
    </row>
    <row r="155" spans="2:19" ht="28" customHeight="1">
      <c r="B155" s="6"/>
      <c r="H155" s="6"/>
      <c r="I155" s="6"/>
      <c r="J155" s="6"/>
      <c r="K155" s="6"/>
      <c r="L155" s="6"/>
      <c r="M155" s="6"/>
      <c r="N155" s="6"/>
      <c r="O155" s="6"/>
      <c r="P155" s="6"/>
      <c r="Q155" s="6"/>
      <c r="R155" s="6"/>
      <c r="S155" s="6"/>
    </row>
    <row r="156" spans="2:19" ht="28" customHeight="1">
      <c r="B156" s="6"/>
      <c r="H156" s="6"/>
      <c r="I156" s="6"/>
      <c r="J156" s="6"/>
      <c r="K156" s="6"/>
      <c r="L156" s="6"/>
      <c r="M156" s="6"/>
      <c r="N156" s="6"/>
      <c r="O156" s="6"/>
      <c r="P156" s="6"/>
      <c r="Q156" s="6"/>
      <c r="R156" s="6"/>
      <c r="S156" s="6"/>
    </row>
    <row r="157" spans="2:19" ht="37" customHeight="1">
      <c r="B157" s="6"/>
      <c r="H157" s="6"/>
      <c r="I157" s="6"/>
      <c r="J157" s="6"/>
      <c r="K157" s="6"/>
      <c r="L157" s="6"/>
      <c r="M157" s="6"/>
      <c r="N157" s="6"/>
      <c r="O157" s="6"/>
      <c r="P157" s="6"/>
      <c r="Q157" s="6"/>
      <c r="R157" s="6"/>
      <c r="S157" s="6"/>
    </row>
    <row r="158" spans="2:19" ht="28" customHeight="1">
      <c r="B158" s="6"/>
      <c r="H158" s="6"/>
      <c r="I158" s="6"/>
      <c r="J158" s="6"/>
      <c r="K158" s="6"/>
      <c r="L158" s="6"/>
      <c r="M158" s="6"/>
      <c r="N158" s="6"/>
      <c r="O158" s="6"/>
      <c r="P158" s="6"/>
      <c r="Q158" s="6"/>
      <c r="R158" s="6"/>
      <c r="S158" s="6"/>
    </row>
    <row r="159" spans="2:19" ht="28" customHeight="1">
      <c r="B159" s="6"/>
      <c r="H159" s="6"/>
      <c r="I159" s="6"/>
      <c r="J159" s="6"/>
      <c r="K159" s="6"/>
      <c r="L159" s="6"/>
      <c r="M159" s="6"/>
      <c r="N159" s="6"/>
      <c r="O159" s="6"/>
      <c r="P159" s="6"/>
      <c r="Q159" s="6"/>
      <c r="R159" s="6"/>
      <c r="S159" s="6"/>
    </row>
    <row r="160" spans="2:19" ht="28" customHeight="1">
      <c r="B160" s="6"/>
      <c r="H160" s="6"/>
      <c r="I160" s="6"/>
      <c r="J160" s="6"/>
      <c r="K160" s="6"/>
      <c r="L160" s="6"/>
      <c r="M160" s="6"/>
      <c r="N160" s="6"/>
      <c r="O160" s="6"/>
      <c r="P160" s="6"/>
      <c r="Q160" s="6"/>
      <c r="R160" s="6"/>
      <c r="S160" s="6"/>
    </row>
    <row r="161" spans="2:19" ht="28" customHeight="1">
      <c r="B161" s="6"/>
      <c r="H161" s="6"/>
      <c r="I161" s="6"/>
      <c r="J161" s="6"/>
      <c r="K161" s="6"/>
      <c r="L161" s="6"/>
      <c r="M161" s="6"/>
      <c r="N161" s="6"/>
      <c r="O161" s="6"/>
      <c r="P161" s="6"/>
      <c r="Q161" s="6"/>
      <c r="R161" s="6"/>
      <c r="S161" s="6"/>
    </row>
    <row r="162" spans="2:19" ht="23" customHeight="1">
      <c r="B162" s="6"/>
      <c r="H162" s="6"/>
      <c r="I162" s="6"/>
      <c r="J162" s="6"/>
      <c r="K162" s="6"/>
      <c r="L162" s="6"/>
      <c r="M162" s="6"/>
      <c r="N162" s="6"/>
      <c r="O162" s="6"/>
      <c r="P162" s="6"/>
      <c r="Q162" s="6"/>
      <c r="R162" s="6"/>
      <c r="S162" s="6"/>
    </row>
  </sheetData>
  <sheetProtection selectLockedCells="1"/>
  <customSheetViews>
    <customSheetView guid="{740DCA0A-182B-E649-BC90-296BE2BDEAB7}" scale="125" showGridLines="0" zeroValues="0">
      <pane xSplit="7" ySplit="7.0263157894736841" topLeftCell="H75" activePane="bottomRight" state="frozenSplit"/>
      <selection pane="bottomRight" activeCell="C130" sqref="C130"/>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21">
    <mergeCell ref="U6:U7"/>
    <mergeCell ref="T6:T7"/>
    <mergeCell ref="P2:S2"/>
    <mergeCell ref="P3:S3"/>
    <mergeCell ref="F3:K3"/>
    <mergeCell ref="F2:K2"/>
    <mergeCell ref="C109:G109"/>
    <mergeCell ref="B6:B7"/>
    <mergeCell ref="C6:C7"/>
    <mergeCell ref="D6:G6"/>
    <mergeCell ref="H6:S6"/>
    <mergeCell ref="C54:G54"/>
    <mergeCell ref="C67:G67"/>
    <mergeCell ref="C79:G79"/>
    <mergeCell ref="C92:G92"/>
    <mergeCell ref="C101:G101"/>
    <mergeCell ref="D4:E4"/>
    <mergeCell ref="C8:G8"/>
    <mergeCell ref="C23:G23"/>
    <mergeCell ref="C30:G30"/>
    <mergeCell ref="C43:G43"/>
  </mergeCells>
  <phoneticPr fontId="10" type="noConversion"/>
  <conditionalFormatting sqref="H128:S128">
    <cfRule type="cellIs" dxfId="1" priority="1" operator="equal">
      <formula>"OK"</formula>
    </cfRule>
  </conditionalFormatting>
  <dataValidations count="2">
    <dataValidation allowBlank="1" showDropDown="1" showInputMessage="1" showErrorMessage="1" sqref="F4"/>
    <dataValidation type="whole" allowBlank="1" showInputMessage="1" showErrorMessage="1" sqref="H93:S97 H102:S105 H9:S19 H24:S26 H31:S39 H44:S50 H55:S63 H68:S75 H80:S88 H110:S112 H21:S21 H28:S28 H41:S41 H77:S77 H90:S90 H99:S99 H107:S107 H114:S114 H52:S52 H65:S65">
      <formula1>1</formula1>
      <formula2>4</formula2>
    </dataValidation>
  </dataValidation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B1:BF60"/>
  <sheetViews>
    <sheetView showGridLines="0" workbookViewId="0">
      <pane xSplit="3" ySplit="10" topLeftCell="D11" activePane="bottomRight" state="frozenSplit"/>
      <selection pane="topRight" activeCell="D17" sqref="D17"/>
      <selection pane="bottomLeft" activeCell="A10" sqref="A10"/>
      <selection pane="bottomRight" activeCell="AE1" sqref="AE1:AG1048576"/>
    </sheetView>
  </sheetViews>
  <sheetFormatPr baseColWidth="10" defaultColWidth="10.83203125" defaultRowHeight="12" x14ac:dyDescent="0"/>
  <cols>
    <col min="1" max="1" width="2.83203125" style="6" customWidth="1"/>
    <col min="2" max="2" width="3.83203125" style="10" customWidth="1"/>
    <col min="3" max="3" width="61.83203125" style="6" customWidth="1"/>
    <col min="4" max="27" width="4.83203125" style="7" customWidth="1"/>
    <col min="28" max="29" width="50.83203125" style="6" customWidth="1"/>
    <col min="30" max="30" width="11" style="6" customWidth="1"/>
    <col min="31" max="33" width="38.83203125" style="6" hidden="1" customWidth="1"/>
    <col min="34" max="58" width="6.83203125" style="6" customWidth="1"/>
    <col min="59" max="16384" width="10.83203125" style="6"/>
  </cols>
  <sheetData>
    <row r="1" spans="2:58">
      <c r="D1" s="62"/>
      <c r="E1" s="62"/>
      <c r="F1" s="62"/>
      <c r="G1" s="62"/>
      <c r="H1" s="62"/>
      <c r="I1" s="62"/>
      <c r="J1" s="62"/>
      <c r="K1" s="62"/>
      <c r="L1" s="62"/>
      <c r="M1" s="62"/>
      <c r="N1" s="62"/>
      <c r="O1" s="62"/>
      <c r="P1" s="62"/>
      <c r="Q1" s="62"/>
      <c r="R1" s="62"/>
      <c r="S1" s="62"/>
      <c r="T1" s="62"/>
      <c r="U1" s="62"/>
      <c r="V1" s="62"/>
      <c r="W1" s="62"/>
      <c r="X1" s="62"/>
      <c r="Y1" s="62"/>
      <c r="Z1" s="62"/>
      <c r="AA1" s="62"/>
    </row>
    <row r="2" spans="2:58" s="1" customFormat="1" ht="20" customHeight="1">
      <c r="B2" s="9"/>
      <c r="C2" s="1" t="s">
        <v>84</v>
      </c>
      <c r="D2" s="63" t="s">
        <v>45</v>
      </c>
      <c r="E2" s="63"/>
      <c r="F2" s="63"/>
      <c r="G2" s="144" t="str">
        <f>IF('Rating definiti dal Candidato'!D3="","",'Rating definiti dal Candidato'!D3)</f>
        <v/>
      </c>
      <c r="H2" s="144"/>
      <c r="I2" s="144"/>
      <c r="J2" s="144"/>
      <c r="K2" s="144"/>
      <c r="L2" s="144"/>
      <c r="M2" s="145"/>
      <c r="N2" s="63"/>
      <c r="O2" s="63" t="s">
        <v>82</v>
      </c>
      <c r="P2" s="63"/>
      <c r="Q2" s="41"/>
      <c r="R2" s="146" t="str">
        <f>IF('Rating definiti dal Candidato'!K3="","",'Rating definiti dal Candidato'!K3)</f>
        <v xml:space="preserve"> </v>
      </c>
      <c r="S2" s="146"/>
      <c r="T2" s="146"/>
      <c r="U2" s="146"/>
      <c r="V2" s="64"/>
      <c r="W2" s="64"/>
      <c r="X2" s="64"/>
      <c r="Y2" s="60"/>
      <c r="Z2" s="59"/>
      <c r="AA2" s="59"/>
      <c r="AB2" s="14"/>
      <c r="AC2" s="14"/>
      <c r="AD2" s="14"/>
      <c r="AE2" s="6"/>
      <c r="AF2" s="6"/>
      <c r="AG2" s="6"/>
    </row>
    <row r="3" spans="2:58" s="1" customFormat="1" ht="20" customHeight="1">
      <c r="B3" s="9"/>
      <c r="C3" s="31" t="s">
        <v>108</v>
      </c>
      <c r="D3" s="63" t="s">
        <v>78</v>
      </c>
      <c r="E3" s="63"/>
      <c r="F3" s="63"/>
      <c r="G3" s="153"/>
      <c r="H3" s="154"/>
      <c r="I3" s="154"/>
      <c r="J3" s="154"/>
      <c r="K3" s="154"/>
      <c r="L3" s="155"/>
      <c r="M3" s="78"/>
      <c r="N3" s="63"/>
      <c r="O3" s="63" t="s">
        <v>82</v>
      </c>
      <c r="P3" s="63"/>
      <c r="Q3" s="65"/>
      <c r="R3" s="147"/>
      <c r="S3" s="148"/>
      <c r="T3" s="148"/>
      <c r="U3" s="149"/>
      <c r="V3" s="65"/>
      <c r="W3" s="65"/>
      <c r="X3" s="65"/>
      <c r="Y3" s="66"/>
      <c r="Z3" s="59"/>
      <c r="AA3" s="59"/>
      <c r="AB3" s="14"/>
      <c r="AC3" s="14"/>
      <c r="AD3" s="14"/>
      <c r="AE3" s="6"/>
      <c r="AF3" s="6"/>
      <c r="AG3" s="6"/>
    </row>
    <row r="4" spans="2:58" s="1" customFormat="1" ht="20" customHeight="1">
      <c r="B4" s="9"/>
      <c r="C4" s="31" t="s">
        <v>109</v>
      </c>
      <c r="D4" s="67" t="s">
        <v>46</v>
      </c>
      <c r="E4" s="67"/>
      <c r="F4" s="67" t="s">
        <v>47</v>
      </c>
      <c r="G4" s="41"/>
      <c r="H4" s="58"/>
      <c r="I4" s="58"/>
      <c r="J4" s="58"/>
      <c r="K4" s="59"/>
      <c r="L4" s="59"/>
      <c r="M4" s="60"/>
      <c r="N4" s="59"/>
      <c r="O4" s="59"/>
      <c r="P4" s="68"/>
      <c r="Q4" s="69"/>
      <c r="R4" s="69"/>
      <c r="S4" s="64"/>
      <c r="T4" s="64"/>
      <c r="U4" s="64"/>
      <c r="V4" s="70"/>
      <c r="W4" s="70"/>
      <c r="X4" s="70"/>
      <c r="Y4" s="70"/>
      <c r="Z4" s="70"/>
      <c r="AA4" s="70"/>
    </row>
    <row r="5" spans="2:58" s="1" customFormat="1" ht="20" customHeight="1">
      <c r="B5" s="9"/>
      <c r="D5" s="52" t="str">
        <f>IF('Rating definiti dal Candidato'!D5="","",'Rating definiti dal Candidato'!D5)</f>
        <v>C</v>
      </c>
      <c r="E5" s="53"/>
      <c r="F5" s="150" t="str">
        <f>IF('Rating definiti dal Candidato'!F5="","",'Rating definiti dal Candidato'!F5)</f>
        <v>Project</v>
      </c>
      <c r="G5" s="151"/>
      <c r="H5" s="152"/>
      <c r="I5" s="58"/>
      <c r="J5" s="58"/>
      <c r="K5" s="59"/>
      <c r="L5" s="59"/>
      <c r="M5" s="60"/>
      <c r="N5" s="59"/>
      <c r="O5" s="59"/>
      <c r="P5" s="68"/>
      <c r="Q5" s="69"/>
      <c r="R5" s="69"/>
      <c r="S5" s="64"/>
      <c r="T5" s="64"/>
      <c r="U5" s="64"/>
      <c r="V5" s="70"/>
      <c r="W5" s="70"/>
      <c r="X5" s="70"/>
      <c r="Y5" s="70"/>
      <c r="Z5" s="70"/>
      <c r="AA5" s="70"/>
    </row>
    <row r="6" spans="2:58" s="1" customFormat="1" ht="20" customHeight="1">
      <c r="B6" s="9"/>
      <c r="C6" s="31"/>
      <c r="D6" s="54"/>
      <c r="E6" s="71"/>
      <c r="F6" s="71"/>
      <c r="G6" s="71"/>
      <c r="H6" s="71"/>
      <c r="I6" s="71"/>
      <c r="J6" s="71"/>
      <c r="K6" s="71"/>
      <c r="L6" s="71"/>
      <c r="M6" s="71"/>
      <c r="N6" s="71"/>
      <c r="O6" s="71"/>
      <c r="P6" s="71"/>
      <c r="Q6" s="55"/>
      <c r="R6" s="55"/>
      <c r="S6" s="57"/>
      <c r="T6" s="58"/>
      <c r="U6" s="58"/>
      <c r="V6" s="58"/>
      <c r="W6" s="59"/>
      <c r="X6" s="59"/>
      <c r="Y6" s="60"/>
      <c r="Z6" s="59"/>
      <c r="AA6" s="59"/>
      <c r="AB6" s="13"/>
      <c r="AC6" s="16"/>
      <c r="AD6" s="16"/>
      <c r="AE6" s="6"/>
      <c r="AF6" s="6"/>
      <c r="AG6" s="6"/>
    </row>
    <row r="7" spans="2:58" ht="21" customHeight="1">
      <c r="D7" s="128" t="s">
        <v>112</v>
      </c>
      <c r="E7" s="129"/>
      <c r="F7" s="129"/>
      <c r="G7" s="129"/>
      <c r="H7" s="129"/>
      <c r="I7" s="129"/>
      <c r="J7" s="129"/>
      <c r="K7" s="129"/>
      <c r="L7" s="129"/>
      <c r="M7" s="129"/>
      <c r="N7" s="129"/>
      <c r="O7" s="129"/>
      <c r="P7" s="129"/>
      <c r="Q7" s="129"/>
      <c r="R7" s="129"/>
      <c r="S7" s="129"/>
      <c r="T7" s="129"/>
      <c r="U7" s="129"/>
      <c r="V7" s="129"/>
      <c r="W7" s="129"/>
      <c r="X7" s="129"/>
      <c r="Y7" s="129"/>
      <c r="Z7" s="129"/>
      <c r="AA7" s="130"/>
    </row>
    <row r="8" spans="2:58" s="5" customFormat="1" ht="17" customHeight="1">
      <c r="B8" s="117" t="s">
        <v>10</v>
      </c>
      <c r="C8" s="131" t="s">
        <v>112</v>
      </c>
      <c r="D8" s="141" t="s">
        <v>115</v>
      </c>
      <c r="E8" s="141"/>
      <c r="F8" s="141"/>
      <c r="G8" s="141"/>
      <c r="H8" s="141"/>
      <c r="I8" s="141"/>
      <c r="J8" s="141"/>
      <c r="K8" s="141"/>
      <c r="L8" s="141"/>
      <c r="M8" s="141"/>
      <c r="N8" s="141"/>
      <c r="O8" s="141"/>
      <c r="P8" s="141"/>
      <c r="Q8" s="141"/>
      <c r="R8" s="141"/>
      <c r="S8" s="141"/>
      <c r="T8" s="141"/>
      <c r="U8" s="141"/>
      <c r="V8" s="141"/>
      <c r="W8" s="141"/>
      <c r="X8" s="141"/>
      <c r="Y8" s="141"/>
      <c r="Z8" s="141"/>
      <c r="AA8" s="141"/>
      <c r="AB8" s="117" t="s">
        <v>132</v>
      </c>
      <c r="AC8" s="117" t="s">
        <v>11</v>
      </c>
      <c r="AD8" s="48"/>
      <c r="AE8" s="6"/>
      <c r="AF8" s="6"/>
      <c r="AG8" s="6"/>
    </row>
    <row r="9" spans="2:58" s="5" customFormat="1" ht="17" customHeight="1">
      <c r="B9" s="156"/>
      <c r="C9" s="159"/>
      <c r="D9" s="157" t="s">
        <v>0</v>
      </c>
      <c r="E9" s="158"/>
      <c r="F9" s="157" t="s">
        <v>1</v>
      </c>
      <c r="G9" s="158"/>
      <c r="H9" s="157" t="s">
        <v>2</v>
      </c>
      <c r="I9" s="158"/>
      <c r="J9" s="157" t="s">
        <v>3</v>
      </c>
      <c r="K9" s="158"/>
      <c r="L9" s="157" t="s">
        <v>4</v>
      </c>
      <c r="M9" s="158"/>
      <c r="N9" s="157" t="s">
        <v>5</v>
      </c>
      <c r="O9" s="158"/>
      <c r="P9" s="157" t="s">
        <v>6</v>
      </c>
      <c r="Q9" s="158"/>
      <c r="R9" s="157" t="s">
        <v>7</v>
      </c>
      <c r="S9" s="158"/>
      <c r="T9" s="157" t="s">
        <v>8</v>
      </c>
      <c r="U9" s="158"/>
      <c r="V9" s="157" t="s">
        <v>9</v>
      </c>
      <c r="W9" s="158"/>
      <c r="X9" s="157" t="s">
        <v>43</v>
      </c>
      <c r="Y9" s="158"/>
      <c r="Z9" s="157" t="s">
        <v>44</v>
      </c>
      <c r="AA9" s="158"/>
      <c r="AB9" s="156"/>
      <c r="AC9" s="156"/>
      <c r="AD9" s="48"/>
      <c r="AE9" s="6"/>
      <c r="AF9" s="6"/>
      <c r="AG9" s="6"/>
    </row>
    <row r="10" spans="2:58" s="5" customFormat="1" ht="17" customHeight="1">
      <c r="B10" s="118"/>
      <c r="C10" s="132"/>
      <c r="D10" s="36" t="s">
        <v>79</v>
      </c>
      <c r="E10" s="36" t="s">
        <v>80</v>
      </c>
      <c r="F10" s="36" t="s">
        <v>79</v>
      </c>
      <c r="G10" s="36" t="s">
        <v>80</v>
      </c>
      <c r="H10" s="36" t="s">
        <v>79</v>
      </c>
      <c r="I10" s="36" t="s">
        <v>80</v>
      </c>
      <c r="J10" s="36" t="s">
        <v>79</v>
      </c>
      <c r="K10" s="36" t="s">
        <v>80</v>
      </c>
      <c r="L10" s="36" t="s">
        <v>79</v>
      </c>
      <c r="M10" s="36" t="s">
        <v>80</v>
      </c>
      <c r="N10" s="36" t="s">
        <v>79</v>
      </c>
      <c r="O10" s="36" t="s">
        <v>80</v>
      </c>
      <c r="P10" s="36" t="s">
        <v>79</v>
      </c>
      <c r="Q10" s="36" t="s">
        <v>80</v>
      </c>
      <c r="R10" s="36" t="s">
        <v>79</v>
      </c>
      <c r="S10" s="36" t="s">
        <v>80</v>
      </c>
      <c r="T10" s="36" t="s">
        <v>79</v>
      </c>
      <c r="U10" s="36" t="s">
        <v>80</v>
      </c>
      <c r="V10" s="36" t="s">
        <v>79</v>
      </c>
      <c r="W10" s="36" t="s">
        <v>80</v>
      </c>
      <c r="X10" s="36" t="s">
        <v>79</v>
      </c>
      <c r="Y10" s="36" t="s">
        <v>80</v>
      </c>
      <c r="Z10" s="36" t="s">
        <v>79</v>
      </c>
      <c r="AA10" s="36" t="s">
        <v>80</v>
      </c>
      <c r="AB10" s="118"/>
      <c r="AC10" s="118"/>
      <c r="AD10" s="48"/>
      <c r="AE10" s="6"/>
      <c r="AF10" s="6"/>
      <c r="AG10" s="6"/>
    </row>
    <row r="11" spans="2:58" ht="60" customHeight="1">
      <c r="B11" s="50">
        <f>'Rating definiti dal Candidato'!B10</f>
        <v>1</v>
      </c>
      <c r="C11" s="61" t="str">
        <f>'Rating definiti dal Candidato'!C10</f>
        <v xml:space="preserve"> Obiettivi e valutazione dei risultati  ( complessita' legata al prodotto): questo indicatore riguarda la complessita' che  si origina da obiettivi, traguardi, requisiti e aspettative  vaghi, impegnativi e mutuamente in conflitto. </v>
      </c>
      <c r="D11" s="50" t="str">
        <f>IF('Rating definiti dal Candidato'!D10="","",'Rating definiti dal Candidato'!D10)</f>
        <v/>
      </c>
      <c r="E11" s="51"/>
      <c r="F11" s="50" t="str">
        <f>IF('Rating definiti dal Candidato'!E10="","",'Rating definiti dal Candidato'!E10)</f>
        <v/>
      </c>
      <c r="G11" s="51"/>
      <c r="H11" s="50" t="str">
        <f>IF('Rating definiti dal Candidato'!F10="","",'Rating definiti dal Candidato'!F10)</f>
        <v/>
      </c>
      <c r="I11" s="51"/>
      <c r="J11" s="50" t="str">
        <f>IF('Rating definiti dal Candidato'!G10="","",'Rating definiti dal Candidato'!G10)</f>
        <v/>
      </c>
      <c r="K11" s="51"/>
      <c r="L11" s="50" t="str">
        <f>IF('Rating definiti dal Candidato'!H10="","",'Rating definiti dal Candidato'!H10)</f>
        <v/>
      </c>
      <c r="M11" s="51"/>
      <c r="N11" s="50" t="str">
        <f>IF('Rating definiti dal Candidato'!I10="","",'Rating definiti dal Candidato'!I10)</f>
        <v/>
      </c>
      <c r="O11" s="51"/>
      <c r="P11" s="50" t="str">
        <f>IF('Rating definiti dal Candidato'!J10="","",'Rating definiti dal Candidato'!J10)</f>
        <v/>
      </c>
      <c r="Q11" s="51"/>
      <c r="R11" s="50" t="str">
        <f>IF('Rating definiti dal Candidato'!K10="","",'Rating definiti dal Candidato'!K10)</f>
        <v/>
      </c>
      <c r="S11" s="51"/>
      <c r="T11" s="50" t="str">
        <f>IF('Rating definiti dal Candidato'!L10="","",'Rating definiti dal Candidato'!L10)</f>
        <v/>
      </c>
      <c r="U11" s="51"/>
      <c r="V11" s="50" t="str">
        <f>IF('Rating definiti dal Candidato'!M10="","",'Rating definiti dal Candidato'!M10)</f>
        <v/>
      </c>
      <c r="W11" s="51"/>
      <c r="X11" s="50" t="str">
        <f>IF('Rating definiti dal Candidato'!N10="","",'Rating definiti dal Candidato'!N10)</f>
        <v/>
      </c>
      <c r="Y11" s="51"/>
      <c r="Z11" s="50" t="str">
        <f>IF('Rating definiti dal Candidato'!O10="","",'Rating definiti dal Candidato'!O10)</f>
        <v/>
      </c>
      <c r="AA11" s="51"/>
      <c r="AB11" s="72"/>
      <c r="AC11" s="19" t="str">
        <f t="shared" ref="AC11:AC20" si="0">IF($F$5="Project",AE11,IF($F$5="Portfolio",AG11,AF11))</f>
        <v>4.5.2 Requisiti e obiettivi_x000D_4.5.3 Ambito_x000D_4.5.13 Cambiamento e trasformazione_x000D__x000D__x000D_4.5.14 Select and balance</v>
      </c>
      <c r="AD11" s="45"/>
      <c r="AE11" s="17" t="s">
        <v>116</v>
      </c>
      <c r="AF11" s="17" t="s">
        <v>116</v>
      </c>
      <c r="AG11" s="17" t="s">
        <v>116</v>
      </c>
      <c r="AI11" s="7" t="s">
        <v>81</v>
      </c>
      <c r="AJ11" s="7" t="str">
        <f>IF(E11="",D11,E11)</f>
        <v/>
      </c>
      <c r="AK11" s="7" t="s">
        <v>81</v>
      </c>
      <c r="AL11" s="7" t="str">
        <f t="shared" ref="AL11:BB11" si="1">IF(G11="",F11,G11)</f>
        <v/>
      </c>
      <c r="AM11" s="7" t="s">
        <v>81</v>
      </c>
      <c r="AN11" s="7" t="str">
        <f t="shared" si="1"/>
        <v/>
      </c>
      <c r="AO11" s="7" t="s">
        <v>81</v>
      </c>
      <c r="AP11" s="7" t="str">
        <f t="shared" si="1"/>
        <v/>
      </c>
      <c r="AQ11" s="7" t="s">
        <v>81</v>
      </c>
      <c r="AR11" s="7" t="str">
        <f t="shared" si="1"/>
        <v/>
      </c>
      <c r="AS11" s="7" t="s">
        <v>81</v>
      </c>
      <c r="AT11" s="7" t="str">
        <f t="shared" si="1"/>
        <v/>
      </c>
      <c r="AU11" s="7" t="s">
        <v>81</v>
      </c>
      <c r="AV11" s="7" t="str">
        <f t="shared" si="1"/>
        <v/>
      </c>
      <c r="AW11" s="7" t="s">
        <v>81</v>
      </c>
      <c r="AX11" s="7" t="str">
        <f t="shared" si="1"/>
        <v/>
      </c>
      <c r="AY11" s="7" t="s">
        <v>81</v>
      </c>
      <c r="AZ11" s="7" t="str">
        <f t="shared" si="1"/>
        <v/>
      </c>
      <c r="BA11" s="7" t="s">
        <v>81</v>
      </c>
      <c r="BB11" s="7" t="str">
        <f t="shared" si="1"/>
        <v/>
      </c>
      <c r="BC11" s="7" t="s">
        <v>81</v>
      </c>
      <c r="BD11" s="7" t="str">
        <f t="shared" ref="BD11:BD20" si="2">IF(Y11="",X11,Y11)</f>
        <v/>
      </c>
      <c r="BE11" s="7" t="s">
        <v>81</v>
      </c>
      <c r="BF11" s="7" t="str">
        <f t="shared" ref="BF11:BF20" si="3">IF(AA11="",Z11,AA11)</f>
        <v/>
      </c>
    </row>
    <row r="12" spans="2:58" ht="70" customHeight="1">
      <c r="B12" s="50">
        <f>'Rating definiti dal Candidato'!B11</f>
        <v>2</v>
      </c>
      <c r="C12" s="61" t="str">
        <f>'Rating definiti dal Candidato'!C11</f>
        <v>Processi, metodi, strumenti e tecniche ( complessita' legata al processo ) : questo indicatore copre la complessita' legata al numero di compiti, assunzioni, vincoli e le loro interdipendenze; i processi e i requisiti del processo di qualita', il team e la struttura di comunicazione e la disponibilita' di metodi di supporto  a strumenti e tecniche.</v>
      </c>
      <c r="D12" s="50" t="str">
        <f>IF('Rating definiti dal Candidato'!D11="","",'Rating definiti dal Candidato'!D11)</f>
        <v/>
      </c>
      <c r="E12" s="51"/>
      <c r="F12" s="50" t="str">
        <f>IF('Rating definiti dal Candidato'!E11="","",'Rating definiti dal Candidato'!E11)</f>
        <v/>
      </c>
      <c r="G12" s="51"/>
      <c r="H12" s="50" t="str">
        <f>IF('Rating definiti dal Candidato'!F11="","",'Rating definiti dal Candidato'!F11)</f>
        <v/>
      </c>
      <c r="I12" s="51"/>
      <c r="J12" s="50" t="str">
        <f>IF('Rating definiti dal Candidato'!G11="","",'Rating definiti dal Candidato'!G11)</f>
        <v/>
      </c>
      <c r="K12" s="51"/>
      <c r="L12" s="50" t="str">
        <f>IF('Rating definiti dal Candidato'!H11="","",'Rating definiti dal Candidato'!H11)</f>
        <v/>
      </c>
      <c r="M12" s="51"/>
      <c r="N12" s="50" t="str">
        <f>IF('Rating definiti dal Candidato'!I11="","",'Rating definiti dal Candidato'!I11)</f>
        <v/>
      </c>
      <c r="O12" s="51"/>
      <c r="P12" s="50" t="str">
        <f>IF('Rating definiti dal Candidato'!J11="","",'Rating definiti dal Candidato'!J11)</f>
        <v/>
      </c>
      <c r="Q12" s="51"/>
      <c r="R12" s="50" t="str">
        <f>IF('Rating definiti dal Candidato'!K11="","",'Rating definiti dal Candidato'!K11)</f>
        <v/>
      </c>
      <c r="S12" s="51"/>
      <c r="T12" s="50" t="str">
        <f>IF('Rating definiti dal Candidato'!L11="","",'Rating definiti dal Candidato'!L11)</f>
        <v/>
      </c>
      <c r="U12" s="51"/>
      <c r="V12" s="50" t="str">
        <f>IF('Rating definiti dal Candidato'!M11="","",'Rating definiti dal Candidato'!M11)</f>
        <v/>
      </c>
      <c r="W12" s="51"/>
      <c r="X12" s="50" t="str">
        <f>IF('Rating definiti dal Candidato'!N11="","",'Rating definiti dal Candidato'!N11)</f>
        <v/>
      </c>
      <c r="Y12" s="51"/>
      <c r="Z12" s="50" t="str">
        <f>IF('Rating definiti dal Candidato'!O11="","",'Rating definiti dal Candidato'!O11)</f>
        <v/>
      </c>
      <c r="AA12" s="51"/>
      <c r="AB12" s="72"/>
      <c r="AC12" s="19" t="str">
        <f t="shared" si="0"/>
        <v>4.5.4 Tempo_x000D_4.5.5 Organizzazione e informazione_x000D_4.5.6 Qualità_x000D_4.5.10 Pianificazione e controllo</v>
      </c>
      <c r="AD12" s="45"/>
      <c r="AE12" s="17" t="s">
        <v>117</v>
      </c>
      <c r="AF12" s="17" t="s">
        <v>117</v>
      </c>
      <c r="AG12" s="17" t="s">
        <v>117</v>
      </c>
      <c r="AI12" s="7" t="s">
        <v>81</v>
      </c>
      <c r="AJ12" s="7" t="str">
        <f t="shared" ref="AJ12:AJ20" si="4">IF(E12="",D12,E12)</f>
        <v/>
      </c>
      <c r="AK12" s="7" t="s">
        <v>81</v>
      </c>
      <c r="AL12" s="7" t="str">
        <f t="shared" ref="AL12:AL20" si="5">IF(G12="",F12,G12)</f>
        <v/>
      </c>
      <c r="AM12" s="7" t="s">
        <v>81</v>
      </c>
      <c r="AN12" s="7" t="str">
        <f t="shared" ref="AN12:AN20" si="6">IF(I12="",H12,I12)</f>
        <v/>
      </c>
      <c r="AO12" s="7" t="s">
        <v>81</v>
      </c>
      <c r="AP12" s="7" t="str">
        <f t="shared" ref="AP12:AP20" si="7">IF(K12="",J12,K12)</f>
        <v/>
      </c>
      <c r="AQ12" s="7" t="s">
        <v>81</v>
      </c>
      <c r="AR12" s="7" t="str">
        <f t="shared" ref="AR12:AR20" si="8">IF(M12="",L12,M12)</f>
        <v/>
      </c>
      <c r="AS12" s="7" t="s">
        <v>81</v>
      </c>
      <c r="AT12" s="7" t="str">
        <f t="shared" ref="AT12:AT20" si="9">IF(O12="",N12,O12)</f>
        <v/>
      </c>
      <c r="AU12" s="7" t="s">
        <v>81</v>
      </c>
      <c r="AV12" s="7" t="str">
        <f t="shared" ref="AV12:AV20" si="10">IF(Q12="",P12,Q12)</f>
        <v/>
      </c>
      <c r="AW12" s="7" t="s">
        <v>81</v>
      </c>
      <c r="AX12" s="7" t="str">
        <f t="shared" ref="AX12:AX20" si="11">IF(S12="",R12,S12)</f>
        <v/>
      </c>
      <c r="AY12" s="7" t="s">
        <v>81</v>
      </c>
      <c r="AZ12" s="7" t="str">
        <f t="shared" ref="AZ12:AZ20" si="12">IF(U12="",T12,U12)</f>
        <v/>
      </c>
      <c r="BA12" s="7" t="s">
        <v>81</v>
      </c>
      <c r="BB12" s="7" t="str">
        <f t="shared" ref="BB12:BB20" si="13">IF(W12="",V12,W12)</f>
        <v/>
      </c>
      <c r="BC12" s="7" t="s">
        <v>81</v>
      </c>
      <c r="BD12" s="7" t="str">
        <f t="shared" si="2"/>
        <v/>
      </c>
      <c r="BE12" s="7" t="s">
        <v>81</v>
      </c>
      <c r="BF12" s="7" t="str">
        <f t="shared" si="3"/>
        <v/>
      </c>
    </row>
    <row r="13" spans="2:58" ht="70" customHeight="1">
      <c r="B13" s="50">
        <f>'Rating definiti dal Candidato'!B12</f>
        <v>3</v>
      </c>
      <c r="C13" s="61" t="str">
        <f>'Rating definiti dal Candidato'!C12</f>
        <v>Le risorse comprendono le finanze( complessita' legata ai dati di ingresso). Questo indicatore copre le complessita'  legate all'acquisizione ed al mantenimento dei necessari budget ( stime ) ( da fonti diverse possibilmente ) : la diversita' o la  mancanza di disponibilita' di risorse ( umane e non ) , ed i processi e le attivita' per gestire gli aspetti finanziari e del personale, acquisti compresi.</v>
      </c>
      <c r="D13" s="50" t="str">
        <f>IF('Rating definiti dal Candidato'!D12="","",'Rating definiti dal Candidato'!D12)</f>
        <v/>
      </c>
      <c r="E13" s="51"/>
      <c r="F13" s="50" t="str">
        <f>IF('Rating definiti dal Candidato'!E12="","",'Rating definiti dal Candidato'!E12)</f>
        <v/>
      </c>
      <c r="G13" s="51"/>
      <c r="H13" s="50" t="str">
        <f>IF('Rating definiti dal Candidato'!F12="","",'Rating definiti dal Candidato'!F12)</f>
        <v/>
      </c>
      <c r="I13" s="51"/>
      <c r="J13" s="50" t="str">
        <f>IF('Rating definiti dal Candidato'!G12="","",'Rating definiti dal Candidato'!G12)</f>
        <v/>
      </c>
      <c r="K13" s="51"/>
      <c r="L13" s="50" t="str">
        <f>IF('Rating definiti dal Candidato'!H12="","",'Rating definiti dal Candidato'!H12)</f>
        <v/>
      </c>
      <c r="M13" s="51"/>
      <c r="N13" s="50" t="str">
        <f>IF('Rating definiti dal Candidato'!I12="","",'Rating definiti dal Candidato'!I12)</f>
        <v/>
      </c>
      <c r="O13" s="51"/>
      <c r="P13" s="50" t="str">
        <f>IF('Rating definiti dal Candidato'!J12="","",'Rating definiti dal Candidato'!J12)</f>
        <v/>
      </c>
      <c r="Q13" s="51"/>
      <c r="R13" s="50" t="str">
        <f>IF('Rating definiti dal Candidato'!K12="","",'Rating definiti dal Candidato'!K12)</f>
        <v/>
      </c>
      <c r="S13" s="51"/>
      <c r="T13" s="50" t="str">
        <f>IF('Rating definiti dal Candidato'!L12="","",'Rating definiti dal Candidato'!L12)</f>
        <v/>
      </c>
      <c r="U13" s="51"/>
      <c r="V13" s="50" t="str">
        <f>IF('Rating definiti dal Candidato'!M12="","",'Rating definiti dal Candidato'!M12)</f>
        <v/>
      </c>
      <c r="W13" s="51"/>
      <c r="X13" s="50" t="str">
        <f>IF('Rating definiti dal Candidato'!N12="","",'Rating definiti dal Candidato'!N12)</f>
        <v/>
      </c>
      <c r="Y13" s="51"/>
      <c r="Z13" s="50" t="str">
        <f>IF('Rating definiti dal Candidato'!O12="","",'Rating definiti dal Candidato'!O12)</f>
        <v/>
      </c>
      <c r="AA13" s="51"/>
      <c r="AB13" s="72"/>
      <c r="AC13" s="19" t="str">
        <f t="shared" si="0"/>
        <v>4.5.7 Gestione Economico Finanziaria_x000D_4.5.8 Risorse_x000D_4.5.9 Approvvigionamenti e Partnership</v>
      </c>
      <c r="AD13" s="45"/>
      <c r="AE13" s="17" t="s">
        <v>118</v>
      </c>
      <c r="AF13" s="17" t="s">
        <v>118</v>
      </c>
      <c r="AG13" s="17" t="s">
        <v>118</v>
      </c>
      <c r="AH13" s="47"/>
      <c r="AI13" s="7" t="s">
        <v>81</v>
      </c>
      <c r="AJ13" s="7" t="str">
        <f t="shared" si="4"/>
        <v/>
      </c>
      <c r="AK13" s="7" t="s">
        <v>81</v>
      </c>
      <c r="AL13" s="7" t="str">
        <f t="shared" si="5"/>
        <v/>
      </c>
      <c r="AM13" s="7" t="s">
        <v>81</v>
      </c>
      <c r="AN13" s="7" t="str">
        <f t="shared" si="6"/>
        <v/>
      </c>
      <c r="AO13" s="7" t="s">
        <v>81</v>
      </c>
      <c r="AP13" s="7" t="str">
        <f t="shared" si="7"/>
        <v/>
      </c>
      <c r="AQ13" s="7" t="s">
        <v>81</v>
      </c>
      <c r="AR13" s="7" t="str">
        <f t="shared" si="8"/>
        <v/>
      </c>
      <c r="AS13" s="7" t="s">
        <v>81</v>
      </c>
      <c r="AT13" s="7" t="str">
        <f t="shared" si="9"/>
        <v/>
      </c>
      <c r="AU13" s="7" t="s">
        <v>81</v>
      </c>
      <c r="AV13" s="7" t="str">
        <f t="shared" si="10"/>
        <v/>
      </c>
      <c r="AW13" s="7" t="s">
        <v>81</v>
      </c>
      <c r="AX13" s="7" t="str">
        <f t="shared" si="11"/>
        <v/>
      </c>
      <c r="AY13" s="7" t="s">
        <v>81</v>
      </c>
      <c r="AZ13" s="7" t="str">
        <f t="shared" si="12"/>
        <v/>
      </c>
      <c r="BA13" s="7" t="s">
        <v>81</v>
      </c>
      <c r="BB13" s="7" t="str">
        <f t="shared" si="13"/>
        <v/>
      </c>
      <c r="BC13" s="7" t="s">
        <v>81</v>
      </c>
      <c r="BD13" s="7" t="str">
        <f t="shared" si="2"/>
        <v/>
      </c>
      <c r="BE13" s="7" t="s">
        <v>81</v>
      </c>
      <c r="BF13" s="7" t="str">
        <f t="shared" si="3"/>
        <v/>
      </c>
    </row>
    <row r="14" spans="2:58" ht="46" customHeight="1">
      <c r="B14" s="50">
        <f>'Rating definiti dal Candidato'!B13</f>
        <v>4</v>
      </c>
      <c r="C14" s="61" t="str">
        <f>'Rating definiti dal Candidato'!C13</f>
        <v>Rischi e opportunita' ( complessita' legata al rischio  ): questo indicatore copre la complessita' legata ai profili di rischio ed ai livelli di incertezza di progetto, programma, portafoglio e delle iniziative che da questi dipendono.</v>
      </c>
      <c r="D14" s="50" t="str">
        <f>IF('Rating definiti dal Candidato'!D13="","",'Rating definiti dal Candidato'!D13)</f>
        <v/>
      </c>
      <c r="E14" s="51"/>
      <c r="F14" s="50" t="str">
        <f>IF('Rating definiti dal Candidato'!E13="","",'Rating definiti dal Candidato'!E13)</f>
        <v/>
      </c>
      <c r="G14" s="51"/>
      <c r="H14" s="50" t="str">
        <f>IF('Rating definiti dal Candidato'!F13="","",'Rating definiti dal Candidato'!F13)</f>
        <v/>
      </c>
      <c r="I14" s="51"/>
      <c r="J14" s="50" t="str">
        <f>IF('Rating definiti dal Candidato'!G13="","",'Rating definiti dal Candidato'!G13)</f>
        <v/>
      </c>
      <c r="K14" s="51"/>
      <c r="L14" s="50" t="str">
        <f>IF('Rating definiti dal Candidato'!H13="","",'Rating definiti dal Candidato'!H13)</f>
        <v/>
      </c>
      <c r="M14" s="51"/>
      <c r="N14" s="50" t="str">
        <f>IF('Rating definiti dal Candidato'!I13="","",'Rating definiti dal Candidato'!I13)</f>
        <v/>
      </c>
      <c r="O14" s="51"/>
      <c r="P14" s="50" t="str">
        <f>IF('Rating definiti dal Candidato'!J13="","",'Rating definiti dal Candidato'!J13)</f>
        <v/>
      </c>
      <c r="Q14" s="51"/>
      <c r="R14" s="50" t="str">
        <f>IF('Rating definiti dal Candidato'!K13="","",'Rating definiti dal Candidato'!K13)</f>
        <v/>
      </c>
      <c r="S14" s="51"/>
      <c r="T14" s="50" t="str">
        <f>IF('Rating definiti dal Candidato'!L13="","",'Rating definiti dal Candidato'!L13)</f>
        <v/>
      </c>
      <c r="U14" s="51"/>
      <c r="V14" s="50" t="str">
        <f>IF('Rating definiti dal Candidato'!M13="","",'Rating definiti dal Candidato'!M13)</f>
        <v/>
      </c>
      <c r="W14" s="51"/>
      <c r="X14" s="50" t="str">
        <f>IF('Rating definiti dal Candidato'!N13="","",'Rating definiti dal Candidato'!N13)</f>
        <v/>
      </c>
      <c r="Y14" s="51"/>
      <c r="Z14" s="50" t="str">
        <f>IF('Rating definiti dal Candidato'!O13="","",'Rating definiti dal Candidato'!O13)</f>
        <v/>
      </c>
      <c r="AA14" s="51"/>
      <c r="AB14" s="72"/>
      <c r="AC14" s="19" t="str">
        <f t="shared" si="0"/>
        <v>4.5.11 Rischi e opportunità</v>
      </c>
      <c r="AD14" s="45"/>
      <c r="AE14" s="6" t="s">
        <v>119</v>
      </c>
      <c r="AF14" s="6" t="s">
        <v>119</v>
      </c>
      <c r="AG14" s="6" t="s">
        <v>119</v>
      </c>
      <c r="AH14" s="47"/>
      <c r="AI14" s="7" t="s">
        <v>81</v>
      </c>
      <c r="AJ14" s="7" t="str">
        <f t="shared" si="4"/>
        <v/>
      </c>
      <c r="AK14" s="7" t="s">
        <v>81</v>
      </c>
      <c r="AL14" s="7" t="str">
        <f t="shared" si="5"/>
        <v/>
      </c>
      <c r="AM14" s="7" t="s">
        <v>81</v>
      </c>
      <c r="AN14" s="7" t="str">
        <f t="shared" si="6"/>
        <v/>
      </c>
      <c r="AO14" s="7" t="s">
        <v>81</v>
      </c>
      <c r="AP14" s="7" t="str">
        <f t="shared" si="7"/>
        <v/>
      </c>
      <c r="AQ14" s="7" t="s">
        <v>81</v>
      </c>
      <c r="AR14" s="7" t="str">
        <f t="shared" si="8"/>
        <v/>
      </c>
      <c r="AS14" s="7" t="s">
        <v>81</v>
      </c>
      <c r="AT14" s="7" t="str">
        <f t="shared" si="9"/>
        <v/>
      </c>
      <c r="AU14" s="7" t="s">
        <v>81</v>
      </c>
      <c r="AV14" s="7" t="str">
        <f t="shared" si="10"/>
        <v/>
      </c>
      <c r="AW14" s="7" t="s">
        <v>81</v>
      </c>
      <c r="AX14" s="7" t="str">
        <f t="shared" si="11"/>
        <v/>
      </c>
      <c r="AY14" s="7" t="s">
        <v>81</v>
      </c>
      <c r="AZ14" s="7" t="str">
        <f t="shared" si="12"/>
        <v/>
      </c>
      <c r="BA14" s="7" t="s">
        <v>81</v>
      </c>
      <c r="BB14" s="7" t="str">
        <f t="shared" si="13"/>
        <v/>
      </c>
      <c r="BC14" s="7" t="s">
        <v>81</v>
      </c>
      <c r="BD14" s="7" t="str">
        <f t="shared" si="2"/>
        <v/>
      </c>
      <c r="BE14" s="7" t="s">
        <v>81</v>
      </c>
      <c r="BF14" s="7" t="str">
        <f t="shared" si="3"/>
        <v/>
      </c>
    </row>
    <row r="15" spans="2:58" s="23" customFormat="1" ht="90" customHeight="1">
      <c r="B15" s="50">
        <f>'Rating definiti dal Candidato'!B14</f>
        <v>5</v>
      </c>
      <c r="C15" s="61" t="str">
        <f>'Rating definiti dal Candidato'!C14</f>
        <v>Parti interessate e integrazione ( complessita'' legata alla strategia ):  questo indicatore copre l'influenza della strategia formale da parte delle organizzazioni sostenitrici e gli standard, le regole, le strategie e le politiche informali in grado di infuenzare il progetto, programma o portafoglio. Altri fattori possono includere l'importanza dei prodotti per l'organizzazione, la misura dell'accordo tra le parti interessate; il potere informale; interessi e resistenze che circondano il progetto, programma, portafoglio ed ogni requisito legale.</v>
      </c>
      <c r="D15" s="50" t="str">
        <f>IF('Rating definiti dal Candidato'!D14="","",'Rating definiti dal Candidato'!D14)</f>
        <v/>
      </c>
      <c r="E15" s="51"/>
      <c r="F15" s="50" t="str">
        <f>IF('Rating definiti dal Candidato'!E14="","",'Rating definiti dal Candidato'!E14)</f>
        <v/>
      </c>
      <c r="G15" s="51"/>
      <c r="H15" s="50" t="str">
        <f>IF('Rating definiti dal Candidato'!F14="","",'Rating definiti dal Candidato'!F14)</f>
        <v/>
      </c>
      <c r="I15" s="51"/>
      <c r="J15" s="50" t="str">
        <f>IF('Rating definiti dal Candidato'!G14="","",'Rating definiti dal Candidato'!G14)</f>
        <v/>
      </c>
      <c r="K15" s="51"/>
      <c r="L15" s="50" t="str">
        <f>IF('Rating definiti dal Candidato'!H14="","",'Rating definiti dal Candidato'!H14)</f>
        <v/>
      </c>
      <c r="M15" s="51"/>
      <c r="N15" s="50" t="str">
        <f>IF('Rating definiti dal Candidato'!I14="","",'Rating definiti dal Candidato'!I14)</f>
        <v/>
      </c>
      <c r="O15" s="51"/>
      <c r="P15" s="50" t="str">
        <f>IF('Rating definiti dal Candidato'!J14="","",'Rating definiti dal Candidato'!J14)</f>
        <v/>
      </c>
      <c r="Q15" s="51"/>
      <c r="R15" s="50" t="str">
        <f>IF('Rating definiti dal Candidato'!K14="","",'Rating definiti dal Candidato'!K14)</f>
        <v/>
      </c>
      <c r="S15" s="51"/>
      <c r="T15" s="50" t="str">
        <f>IF('Rating definiti dal Candidato'!L14="","",'Rating definiti dal Candidato'!L14)</f>
        <v/>
      </c>
      <c r="U15" s="51"/>
      <c r="V15" s="50" t="str">
        <f>IF('Rating definiti dal Candidato'!M14="","",'Rating definiti dal Candidato'!M14)</f>
        <v/>
      </c>
      <c r="W15" s="51"/>
      <c r="X15" s="50" t="str">
        <f>IF('Rating definiti dal Candidato'!N14="","",'Rating definiti dal Candidato'!N14)</f>
        <v/>
      </c>
      <c r="Y15" s="51"/>
      <c r="Z15" s="50" t="str">
        <f>IF('Rating definiti dal Candidato'!O14="","",'Rating definiti dal Candidato'!O14)</f>
        <v/>
      </c>
      <c r="AA15" s="51"/>
      <c r="AB15" s="73"/>
      <c r="AC15" s="19" t="str">
        <f t="shared" si="0"/>
        <v>4.3.1 Strategia_x000D_4.5.1 Impostazione del Progetto_x000D_4.5.12 Stakeholder</v>
      </c>
      <c r="AD15" s="46"/>
      <c r="AE15" s="17" t="s">
        <v>120</v>
      </c>
      <c r="AF15" s="17" t="s">
        <v>120</v>
      </c>
      <c r="AG15" s="17" t="s">
        <v>120</v>
      </c>
      <c r="AH15" s="47"/>
      <c r="AI15" s="7" t="s">
        <v>81</v>
      </c>
      <c r="AJ15" s="7" t="str">
        <f t="shared" si="4"/>
        <v/>
      </c>
      <c r="AK15" s="7" t="s">
        <v>81</v>
      </c>
      <c r="AL15" s="7" t="str">
        <f t="shared" si="5"/>
        <v/>
      </c>
      <c r="AM15" s="7" t="s">
        <v>81</v>
      </c>
      <c r="AN15" s="7" t="str">
        <f t="shared" si="6"/>
        <v/>
      </c>
      <c r="AO15" s="7" t="s">
        <v>81</v>
      </c>
      <c r="AP15" s="7" t="str">
        <f t="shared" si="7"/>
        <v/>
      </c>
      <c r="AQ15" s="7" t="s">
        <v>81</v>
      </c>
      <c r="AR15" s="7" t="str">
        <f t="shared" si="8"/>
        <v/>
      </c>
      <c r="AS15" s="7" t="s">
        <v>81</v>
      </c>
      <c r="AT15" s="7" t="str">
        <f t="shared" si="9"/>
        <v/>
      </c>
      <c r="AU15" s="7" t="s">
        <v>81</v>
      </c>
      <c r="AV15" s="7" t="str">
        <f t="shared" si="10"/>
        <v/>
      </c>
      <c r="AW15" s="7" t="s">
        <v>81</v>
      </c>
      <c r="AX15" s="7" t="str">
        <f t="shared" si="11"/>
        <v/>
      </c>
      <c r="AY15" s="7" t="s">
        <v>81</v>
      </c>
      <c r="AZ15" s="7" t="str">
        <f t="shared" si="12"/>
        <v/>
      </c>
      <c r="BA15" s="7" t="s">
        <v>81</v>
      </c>
      <c r="BB15" s="7" t="str">
        <f t="shared" si="13"/>
        <v/>
      </c>
      <c r="BC15" s="7" t="s">
        <v>81</v>
      </c>
      <c r="BD15" s="7" t="str">
        <f t="shared" si="2"/>
        <v/>
      </c>
      <c r="BE15" s="7" t="s">
        <v>81</v>
      </c>
      <c r="BF15" s="7" t="str">
        <f t="shared" si="3"/>
        <v/>
      </c>
    </row>
    <row r="16" spans="2:58" ht="60" customHeight="1">
      <c r="B16" s="50">
        <f>'Rating definiti dal Candidato'!B15</f>
        <v>6</v>
      </c>
      <c r="C16" s="61" t="str">
        <f>'Rating definiti dal Candidato'!C15</f>
        <v>Relazioni con le organizzazioni permanenti ( complessita' legata alla organizzazione ) : questo indicatore riguarda l'ammontare e la inter-relazionalita' delle interfacce di progetto, programma o portafoglio con i sistemi, le strutture , la reportistica ed i processi decisionali dell'organizzazione.</v>
      </c>
      <c r="D16" s="50" t="str">
        <f>IF('Rating definiti dal Candidato'!D15="","",'Rating definiti dal Candidato'!D15)</f>
        <v/>
      </c>
      <c r="E16" s="51"/>
      <c r="F16" s="50" t="str">
        <f>IF('Rating definiti dal Candidato'!E15="","",'Rating definiti dal Candidato'!E15)</f>
        <v/>
      </c>
      <c r="G16" s="51"/>
      <c r="H16" s="50" t="str">
        <f>IF('Rating definiti dal Candidato'!F15="","",'Rating definiti dal Candidato'!F15)</f>
        <v/>
      </c>
      <c r="I16" s="51"/>
      <c r="J16" s="50" t="str">
        <f>IF('Rating definiti dal Candidato'!G15="","",'Rating definiti dal Candidato'!G15)</f>
        <v/>
      </c>
      <c r="K16" s="51"/>
      <c r="L16" s="50" t="str">
        <f>IF('Rating definiti dal Candidato'!H15="","",'Rating definiti dal Candidato'!H15)</f>
        <v/>
      </c>
      <c r="M16" s="51"/>
      <c r="N16" s="50" t="str">
        <f>IF('Rating definiti dal Candidato'!I15="","",'Rating definiti dal Candidato'!I15)</f>
        <v/>
      </c>
      <c r="O16" s="51"/>
      <c r="P16" s="50" t="str">
        <f>IF('Rating definiti dal Candidato'!J15="","",'Rating definiti dal Candidato'!J15)</f>
        <v/>
      </c>
      <c r="Q16" s="51"/>
      <c r="R16" s="50" t="str">
        <f>IF('Rating definiti dal Candidato'!K15="","",'Rating definiti dal Candidato'!K15)</f>
        <v/>
      </c>
      <c r="S16" s="51"/>
      <c r="T16" s="50" t="str">
        <f>IF('Rating definiti dal Candidato'!L15="","",'Rating definiti dal Candidato'!L15)</f>
        <v/>
      </c>
      <c r="U16" s="51"/>
      <c r="V16" s="50" t="str">
        <f>IF('Rating definiti dal Candidato'!M15="","",'Rating definiti dal Candidato'!M15)</f>
        <v/>
      </c>
      <c r="W16" s="51"/>
      <c r="X16" s="50" t="str">
        <f>IF('Rating definiti dal Candidato'!N15="","",'Rating definiti dal Candidato'!N15)</f>
        <v/>
      </c>
      <c r="Y16" s="51"/>
      <c r="Z16" s="50" t="str">
        <f>IF('Rating definiti dal Candidato'!O15="","",'Rating definiti dal Candidato'!O15)</f>
        <v/>
      </c>
      <c r="AA16" s="51"/>
      <c r="AB16" s="72"/>
      <c r="AC16" s="19" t="str">
        <f t="shared" si="0"/>
        <v>4.3.2 Governance, strutture e processi_x000D_4.3.3 Conformità, standard e norme</v>
      </c>
      <c r="AD16" s="45"/>
      <c r="AE16" s="17" t="s">
        <v>121</v>
      </c>
      <c r="AF16" s="17" t="s">
        <v>121</v>
      </c>
      <c r="AG16" s="17" t="s">
        <v>121</v>
      </c>
      <c r="AI16" s="7" t="s">
        <v>81</v>
      </c>
      <c r="AJ16" s="7" t="str">
        <f t="shared" si="4"/>
        <v/>
      </c>
      <c r="AK16" s="7" t="s">
        <v>81</v>
      </c>
      <c r="AL16" s="7" t="str">
        <f t="shared" si="5"/>
        <v/>
      </c>
      <c r="AM16" s="7" t="s">
        <v>81</v>
      </c>
      <c r="AN16" s="7" t="str">
        <f t="shared" si="6"/>
        <v/>
      </c>
      <c r="AO16" s="7" t="s">
        <v>81</v>
      </c>
      <c r="AP16" s="7" t="str">
        <f t="shared" si="7"/>
        <v/>
      </c>
      <c r="AQ16" s="7" t="s">
        <v>81</v>
      </c>
      <c r="AR16" s="7" t="str">
        <f t="shared" si="8"/>
        <v/>
      </c>
      <c r="AS16" s="7" t="s">
        <v>81</v>
      </c>
      <c r="AT16" s="7" t="str">
        <f t="shared" si="9"/>
        <v/>
      </c>
      <c r="AU16" s="7" t="s">
        <v>81</v>
      </c>
      <c r="AV16" s="7" t="str">
        <f t="shared" si="10"/>
        <v/>
      </c>
      <c r="AW16" s="7" t="s">
        <v>81</v>
      </c>
      <c r="AX16" s="7" t="str">
        <f t="shared" si="11"/>
        <v/>
      </c>
      <c r="AY16" s="7" t="s">
        <v>81</v>
      </c>
      <c r="AZ16" s="7" t="str">
        <f t="shared" si="12"/>
        <v/>
      </c>
      <c r="BA16" s="7" t="s">
        <v>81</v>
      </c>
      <c r="BB16" s="7" t="str">
        <f t="shared" si="13"/>
        <v/>
      </c>
      <c r="BC16" s="7" t="s">
        <v>81</v>
      </c>
      <c r="BD16" s="7" t="str">
        <f t="shared" si="2"/>
        <v/>
      </c>
      <c r="BE16" s="7" t="s">
        <v>81</v>
      </c>
      <c r="BF16" s="7" t="str">
        <f t="shared" si="3"/>
        <v/>
      </c>
    </row>
    <row r="17" spans="2:58" ht="60" customHeight="1">
      <c r="B17" s="50">
        <f>'Rating definiti dal Candidato'!B16</f>
        <v>7</v>
      </c>
      <c r="C17" s="61" t="str">
        <f>'Rating definiti dal Candidato'!C16</f>
        <v>Contesto sociale e culturale ( complessita' socio-culturale ): questo indicatore riguarda la complessita' che risulta dalle dinamiche socio-culturali. Queste possono includere interfacce con partecipanti, parti interessate o organizzazioni con differenti formazioni socio-culturali oppure dover trattare con gruppi di progetto distribuiti.</v>
      </c>
      <c r="D17" s="50" t="str">
        <f>IF('Rating definiti dal Candidato'!D16="","",'Rating definiti dal Candidato'!D16)</f>
        <v/>
      </c>
      <c r="E17" s="51"/>
      <c r="F17" s="50" t="str">
        <f>IF('Rating definiti dal Candidato'!E16="","",'Rating definiti dal Candidato'!E16)</f>
        <v/>
      </c>
      <c r="G17" s="51"/>
      <c r="H17" s="50" t="str">
        <f>IF('Rating definiti dal Candidato'!F16="","",'Rating definiti dal Candidato'!F16)</f>
        <v/>
      </c>
      <c r="I17" s="51"/>
      <c r="J17" s="50" t="str">
        <f>IF('Rating definiti dal Candidato'!G16="","",'Rating definiti dal Candidato'!G16)</f>
        <v/>
      </c>
      <c r="K17" s="51"/>
      <c r="L17" s="50" t="str">
        <f>IF('Rating definiti dal Candidato'!H16="","",'Rating definiti dal Candidato'!H16)</f>
        <v/>
      </c>
      <c r="M17" s="51"/>
      <c r="N17" s="50" t="str">
        <f>IF('Rating definiti dal Candidato'!I16="","",'Rating definiti dal Candidato'!I16)</f>
        <v/>
      </c>
      <c r="O17" s="51"/>
      <c r="P17" s="50" t="str">
        <f>IF('Rating definiti dal Candidato'!J16="","",'Rating definiti dal Candidato'!J16)</f>
        <v/>
      </c>
      <c r="Q17" s="51"/>
      <c r="R17" s="50" t="str">
        <f>IF('Rating definiti dal Candidato'!K16="","",'Rating definiti dal Candidato'!K16)</f>
        <v/>
      </c>
      <c r="S17" s="51"/>
      <c r="T17" s="50" t="str">
        <f>IF('Rating definiti dal Candidato'!L16="","",'Rating definiti dal Candidato'!L16)</f>
        <v/>
      </c>
      <c r="U17" s="51"/>
      <c r="V17" s="50" t="str">
        <f>IF('Rating definiti dal Candidato'!M16="","",'Rating definiti dal Candidato'!M16)</f>
        <v/>
      </c>
      <c r="W17" s="51"/>
      <c r="X17" s="50" t="str">
        <f>IF('Rating definiti dal Candidato'!N16="","",'Rating definiti dal Candidato'!N16)</f>
        <v/>
      </c>
      <c r="Y17" s="51"/>
      <c r="Z17" s="50" t="str">
        <f>IF('Rating definiti dal Candidato'!O16="","",'Rating definiti dal Candidato'!O16)</f>
        <v/>
      </c>
      <c r="AA17" s="51"/>
      <c r="AB17" s="72"/>
      <c r="AC17" s="19" t="str">
        <f t="shared" si="0"/>
        <v>4.3.4 Poteri e interessi_x000D_4.3.5 Cultura e valori</v>
      </c>
      <c r="AD17" s="45"/>
      <c r="AE17" s="17" t="s">
        <v>122</v>
      </c>
      <c r="AF17" s="17" t="s">
        <v>122</v>
      </c>
      <c r="AG17" s="17" t="s">
        <v>122</v>
      </c>
      <c r="AI17" s="7" t="s">
        <v>81</v>
      </c>
      <c r="AJ17" s="7" t="str">
        <f t="shared" si="4"/>
        <v/>
      </c>
      <c r="AK17" s="7" t="s">
        <v>81</v>
      </c>
      <c r="AL17" s="7" t="str">
        <f t="shared" si="5"/>
        <v/>
      </c>
      <c r="AM17" s="7" t="s">
        <v>81</v>
      </c>
      <c r="AN17" s="7" t="str">
        <f t="shared" si="6"/>
        <v/>
      </c>
      <c r="AO17" s="7" t="s">
        <v>81</v>
      </c>
      <c r="AP17" s="7" t="str">
        <f t="shared" si="7"/>
        <v/>
      </c>
      <c r="AQ17" s="7" t="s">
        <v>81</v>
      </c>
      <c r="AR17" s="7" t="str">
        <f t="shared" si="8"/>
        <v/>
      </c>
      <c r="AS17" s="7" t="s">
        <v>81</v>
      </c>
      <c r="AT17" s="7" t="str">
        <f t="shared" si="9"/>
        <v/>
      </c>
      <c r="AU17" s="7" t="s">
        <v>81</v>
      </c>
      <c r="AV17" s="7" t="str">
        <f t="shared" si="10"/>
        <v/>
      </c>
      <c r="AW17" s="7" t="s">
        <v>81</v>
      </c>
      <c r="AX17" s="7" t="str">
        <f t="shared" si="11"/>
        <v/>
      </c>
      <c r="AY17" s="7" t="s">
        <v>81</v>
      </c>
      <c r="AZ17" s="7" t="str">
        <f t="shared" si="12"/>
        <v/>
      </c>
      <c r="BA17" s="7" t="s">
        <v>81</v>
      </c>
      <c r="BB17" s="7" t="str">
        <f t="shared" si="13"/>
        <v/>
      </c>
      <c r="BC17" s="7" t="s">
        <v>81</v>
      </c>
      <c r="BD17" s="7" t="str">
        <f t="shared" si="2"/>
        <v/>
      </c>
      <c r="BE17" s="7" t="s">
        <v>81</v>
      </c>
      <c r="BF17" s="7" t="str">
        <f t="shared" si="3"/>
        <v/>
      </c>
    </row>
    <row r="18" spans="2:58" ht="70" customHeight="1">
      <c r="B18" s="50">
        <f>'Rating definiti dal Candidato'!B17</f>
        <v>8</v>
      </c>
      <c r="C18" s="61" t="str">
        <f>'Rating definiti dal Candidato'!C17</f>
        <v>Guida, lavoro di squadra e decisioni ( complessita' legata alla squadra di progetto): questo indicatore copre i requisiti di gestione e guida dall'interno del progetto, programma o portafoglio. Questo indicatore punta sulla  complessita' generata dalla relazione con la squadra di progetto e la sua maturita' da cui visione, guida e conduzione che la squadra ha necessita' di produrre.</v>
      </c>
      <c r="D18" s="50" t="str">
        <f>IF('Rating definiti dal Candidato'!D17="","",'Rating definiti dal Candidato'!D17)</f>
        <v/>
      </c>
      <c r="E18" s="51"/>
      <c r="F18" s="50" t="str">
        <f>IF('Rating definiti dal Candidato'!E17="","",'Rating definiti dal Candidato'!E17)</f>
        <v/>
      </c>
      <c r="G18" s="51"/>
      <c r="H18" s="50" t="str">
        <f>IF('Rating definiti dal Candidato'!F17="","",'Rating definiti dal Candidato'!F17)</f>
        <v/>
      </c>
      <c r="I18" s="51"/>
      <c r="J18" s="50" t="str">
        <f>IF('Rating definiti dal Candidato'!G17="","",'Rating definiti dal Candidato'!G17)</f>
        <v/>
      </c>
      <c r="K18" s="51"/>
      <c r="L18" s="50" t="str">
        <f>IF('Rating definiti dal Candidato'!H17="","",'Rating definiti dal Candidato'!H17)</f>
        <v/>
      </c>
      <c r="M18" s="51"/>
      <c r="N18" s="50" t="str">
        <f>IF('Rating definiti dal Candidato'!I17="","",'Rating definiti dal Candidato'!I17)</f>
        <v/>
      </c>
      <c r="O18" s="51"/>
      <c r="P18" s="50" t="str">
        <f>IF('Rating definiti dal Candidato'!J17="","",'Rating definiti dal Candidato'!J17)</f>
        <v/>
      </c>
      <c r="Q18" s="51"/>
      <c r="R18" s="50" t="str">
        <f>IF('Rating definiti dal Candidato'!K17="","",'Rating definiti dal Candidato'!K17)</f>
        <v/>
      </c>
      <c r="S18" s="51"/>
      <c r="T18" s="50" t="str">
        <f>IF('Rating definiti dal Candidato'!L17="","",'Rating definiti dal Candidato'!L17)</f>
        <v/>
      </c>
      <c r="U18" s="51"/>
      <c r="V18" s="50" t="str">
        <f>IF('Rating definiti dal Candidato'!M17="","",'Rating definiti dal Candidato'!M17)</f>
        <v/>
      </c>
      <c r="W18" s="51"/>
      <c r="X18" s="50" t="str">
        <f>IF('Rating definiti dal Candidato'!N17="","",'Rating definiti dal Candidato'!N17)</f>
        <v/>
      </c>
      <c r="Y18" s="51"/>
      <c r="Z18" s="50" t="str">
        <f>IF('Rating definiti dal Candidato'!O17="","",'Rating definiti dal Candidato'!O17)</f>
        <v/>
      </c>
      <c r="AA18" s="51"/>
      <c r="AB18" s="72"/>
      <c r="AC18" s="19" t="str">
        <f t="shared" si="0"/>
        <v>4.4.1 Autodisciplina_x000D_4.4.2 Integrità personale e affidabilità_x000D_4.4.4 Relazioni e coinvolgimento_x000D_4.4.5 Leadership_x000D_4.4.6 Lavoro di squadra</v>
      </c>
      <c r="AD18" s="45"/>
      <c r="AE18" s="17" t="s">
        <v>123</v>
      </c>
      <c r="AF18" s="17" t="s">
        <v>123</v>
      </c>
      <c r="AG18" s="17" t="s">
        <v>123</v>
      </c>
      <c r="AH18" s="47"/>
      <c r="AI18" s="7" t="s">
        <v>81</v>
      </c>
      <c r="AJ18" s="7" t="str">
        <f t="shared" si="4"/>
        <v/>
      </c>
      <c r="AK18" s="7" t="s">
        <v>81</v>
      </c>
      <c r="AL18" s="7" t="str">
        <f t="shared" si="5"/>
        <v/>
      </c>
      <c r="AM18" s="7" t="s">
        <v>81</v>
      </c>
      <c r="AN18" s="7" t="str">
        <f t="shared" si="6"/>
        <v/>
      </c>
      <c r="AO18" s="7" t="s">
        <v>81</v>
      </c>
      <c r="AP18" s="7" t="str">
        <f t="shared" si="7"/>
        <v/>
      </c>
      <c r="AQ18" s="7" t="s">
        <v>81</v>
      </c>
      <c r="AR18" s="7" t="str">
        <f t="shared" si="8"/>
        <v/>
      </c>
      <c r="AS18" s="7" t="s">
        <v>81</v>
      </c>
      <c r="AT18" s="7" t="str">
        <f t="shared" si="9"/>
        <v/>
      </c>
      <c r="AU18" s="7" t="s">
        <v>81</v>
      </c>
      <c r="AV18" s="7" t="str">
        <f t="shared" si="10"/>
        <v/>
      </c>
      <c r="AW18" s="7" t="s">
        <v>81</v>
      </c>
      <c r="AX18" s="7" t="str">
        <f t="shared" si="11"/>
        <v/>
      </c>
      <c r="AY18" s="7" t="s">
        <v>81</v>
      </c>
      <c r="AZ18" s="7" t="str">
        <f t="shared" si="12"/>
        <v/>
      </c>
      <c r="BA18" s="7" t="s">
        <v>81</v>
      </c>
      <c r="BB18" s="7" t="str">
        <f t="shared" si="13"/>
        <v/>
      </c>
      <c r="BC18" s="7" t="s">
        <v>81</v>
      </c>
      <c r="BD18" s="7" t="str">
        <f t="shared" si="2"/>
        <v/>
      </c>
      <c r="BE18" s="7" t="s">
        <v>81</v>
      </c>
      <c r="BF18" s="7" t="str">
        <f t="shared" si="3"/>
        <v/>
      </c>
    </row>
    <row r="19" spans="2:58" ht="70" customHeight="1">
      <c r="B19" s="50">
        <f>'Rating definiti dal Candidato'!B18</f>
        <v>9</v>
      </c>
      <c r="C19" s="61" t="str">
        <f>'Rating definiti dal Candidato'!C18</f>
        <v>Grado di innovazione e condizioni generali ( complessita' legata alla innovazione ): questo indicatore si riferisce.  alla complessita' originata dal livello di innovazione tecnologica del progetto,  programma,  o portafoglio.Questo indicatore puo' focalizzarsi sull'apprendimento e sulla abbondanza di risorse associata necessaria per innovare e/o lavorare con risultati, approcci, processi, strumenti  e/o metodi poco  familiari.</v>
      </c>
      <c r="D19" s="50" t="str">
        <f>IF('Rating definiti dal Candidato'!D18="","",'Rating definiti dal Candidato'!D18)</f>
        <v/>
      </c>
      <c r="E19" s="51"/>
      <c r="F19" s="50" t="str">
        <f>IF('Rating definiti dal Candidato'!E18="","",'Rating definiti dal Candidato'!E18)</f>
        <v/>
      </c>
      <c r="G19" s="51"/>
      <c r="H19" s="50" t="str">
        <f>IF('Rating definiti dal Candidato'!F18="","",'Rating definiti dal Candidato'!F18)</f>
        <v/>
      </c>
      <c r="I19" s="51"/>
      <c r="J19" s="50" t="str">
        <f>IF('Rating definiti dal Candidato'!G18="","",'Rating definiti dal Candidato'!G18)</f>
        <v/>
      </c>
      <c r="K19" s="51"/>
      <c r="L19" s="50" t="str">
        <f>IF('Rating definiti dal Candidato'!H18="","",'Rating definiti dal Candidato'!H18)</f>
        <v/>
      </c>
      <c r="M19" s="51"/>
      <c r="N19" s="50" t="str">
        <f>IF('Rating definiti dal Candidato'!I18="","",'Rating definiti dal Candidato'!I18)</f>
        <v/>
      </c>
      <c r="O19" s="51"/>
      <c r="P19" s="50" t="str">
        <f>IF('Rating definiti dal Candidato'!J18="","",'Rating definiti dal Candidato'!J18)</f>
        <v/>
      </c>
      <c r="Q19" s="51"/>
      <c r="R19" s="50" t="str">
        <f>IF('Rating definiti dal Candidato'!K18="","",'Rating definiti dal Candidato'!K18)</f>
        <v/>
      </c>
      <c r="S19" s="51"/>
      <c r="T19" s="50" t="str">
        <f>IF('Rating definiti dal Candidato'!L18="","",'Rating definiti dal Candidato'!L18)</f>
        <v/>
      </c>
      <c r="U19" s="51"/>
      <c r="V19" s="50" t="str">
        <f>IF('Rating definiti dal Candidato'!M18="","",'Rating definiti dal Candidato'!M18)</f>
        <v/>
      </c>
      <c r="W19" s="51"/>
      <c r="X19" s="50" t="str">
        <f>IF('Rating definiti dal Candidato'!N18="","",'Rating definiti dal Candidato'!N18)</f>
        <v/>
      </c>
      <c r="Y19" s="51"/>
      <c r="Z19" s="50" t="str">
        <f>IF('Rating definiti dal Candidato'!O18="","",'Rating definiti dal Candidato'!O18)</f>
        <v/>
      </c>
      <c r="AA19" s="51"/>
      <c r="AB19" s="72"/>
      <c r="AC19" s="19" t="str">
        <f t="shared" si="0"/>
        <v>4.4.8 Ingegnosità e intraprendenza_x000D_4.4.10 Orientamento ai risultati</v>
      </c>
      <c r="AD19" s="45"/>
      <c r="AE19" s="17" t="s">
        <v>124</v>
      </c>
      <c r="AF19" s="17" t="s">
        <v>124</v>
      </c>
      <c r="AG19" s="17" t="s">
        <v>124</v>
      </c>
      <c r="AH19" s="47"/>
      <c r="AI19" s="7" t="s">
        <v>81</v>
      </c>
      <c r="AJ19" s="7" t="str">
        <f t="shared" si="4"/>
        <v/>
      </c>
      <c r="AK19" s="7" t="s">
        <v>81</v>
      </c>
      <c r="AL19" s="7" t="str">
        <f t="shared" si="5"/>
        <v/>
      </c>
      <c r="AM19" s="7" t="s">
        <v>81</v>
      </c>
      <c r="AN19" s="7" t="str">
        <f t="shared" si="6"/>
        <v/>
      </c>
      <c r="AO19" s="7" t="s">
        <v>81</v>
      </c>
      <c r="AP19" s="7" t="str">
        <f t="shared" si="7"/>
        <v/>
      </c>
      <c r="AQ19" s="7" t="s">
        <v>81</v>
      </c>
      <c r="AR19" s="7" t="str">
        <f t="shared" si="8"/>
        <v/>
      </c>
      <c r="AS19" s="7" t="s">
        <v>81</v>
      </c>
      <c r="AT19" s="7" t="str">
        <f t="shared" si="9"/>
        <v/>
      </c>
      <c r="AU19" s="7" t="s">
        <v>81</v>
      </c>
      <c r="AV19" s="7" t="str">
        <f t="shared" si="10"/>
        <v/>
      </c>
      <c r="AW19" s="7" t="s">
        <v>81</v>
      </c>
      <c r="AX19" s="7" t="str">
        <f t="shared" si="11"/>
        <v/>
      </c>
      <c r="AY19" s="7" t="s">
        <v>81</v>
      </c>
      <c r="AZ19" s="7" t="str">
        <f t="shared" si="12"/>
        <v/>
      </c>
      <c r="BA19" s="7" t="s">
        <v>81</v>
      </c>
      <c r="BB19" s="7" t="str">
        <f t="shared" si="13"/>
        <v/>
      </c>
      <c r="BC19" s="7" t="s">
        <v>81</v>
      </c>
      <c r="BD19" s="7" t="str">
        <f t="shared" si="2"/>
        <v/>
      </c>
      <c r="BE19" s="7" t="s">
        <v>81</v>
      </c>
      <c r="BF19" s="7" t="str">
        <f t="shared" si="3"/>
        <v/>
      </c>
    </row>
    <row r="20" spans="2:58" ht="78" customHeight="1">
      <c r="B20" s="50">
        <f>'Rating definiti dal Candidato'!B19</f>
        <v>10</v>
      </c>
      <c r="C20" s="61" t="str">
        <f>'Rating definiti dal Candidato'!C19</f>
        <v>Richiesta di coordinamento ( complessita' legata all' autonomia ): questo indicatore copre la quantita' di autonomia e responsabilita' che e' stata data o  che e' stata presa/mostrata dal responsabile di progetto, programma o portafoglio.Questo indicatore si concentra sul coordinamento, la comunicazione , la promozione e la difesa degli interessi di progetto ,programma  o portafoglio verso gli altri.</v>
      </c>
      <c r="D20" s="50" t="str">
        <f>IF('Rating definiti dal Candidato'!D19="","",'Rating definiti dal Candidato'!D19)</f>
        <v/>
      </c>
      <c r="E20" s="51"/>
      <c r="F20" s="50" t="str">
        <f>IF('Rating definiti dal Candidato'!E19="","",'Rating definiti dal Candidato'!E19)</f>
        <v/>
      </c>
      <c r="G20" s="51"/>
      <c r="H20" s="50" t="str">
        <f>IF('Rating definiti dal Candidato'!F19="","",'Rating definiti dal Candidato'!F19)</f>
        <v/>
      </c>
      <c r="I20" s="51"/>
      <c r="J20" s="50" t="str">
        <f>IF('Rating definiti dal Candidato'!G19="","",'Rating definiti dal Candidato'!G19)</f>
        <v/>
      </c>
      <c r="K20" s="51"/>
      <c r="L20" s="50" t="str">
        <f>IF('Rating definiti dal Candidato'!H19="","",'Rating definiti dal Candidato'!H19)</f>
        <v/>
      </c>
      <c r="M20" s="51"/>
      <c r="N20" s="50" t="str">
        <f>IF('Rating definiti dal Candidato'!I19="","",'Rating definiti dal Candidato'!I19)</f>
        <v/>
      </c>
      <c r="O20" s="51"/>
      <c r="P20" s="50" t="str">
        <f>IF('Rating definiti dal Candidato'!J19="","",'Rating definiti dal Candidato'!J19)</f>
        <v/>
      </c>
      <c r="Q20" s="51"/>
      <c r="R20" s="50" t="str">
        <f>IF('Rating definiti dal Candidato'!K19="","",'Rating definiti dal Candidato'!K19)</f>
        <v/>
      </c>
      <c r="S20" s="51"/>
      <c r="T20" s="50" t="str">
        <f>IF('Rating definiti dal Candidato'!L19="","",'Rating definiti dal Candidato'!L19)</f>
        <v/>
      </c>
      <c r="U20" s="51"/>
      <c r="V20" s="50" t="str">
        <f>IF('Rating definiti dal Candidato'!M19="","",'Rating definiti dal Candidato'!M19)</f>
        <v/>
      </c>
      <c r="W20" s="51"/>
      <c r="X20" s="50" t="str">
        <f>IF('Rating definiti dal Candidato'!N19="","",'Rating definiti dal Candidato'!N19)</f>
        <v/>
      </c>
      <c r="Y20" s="51"/>
      <c r="Z20" s="50" t="str">
        <f>IF('Rating definiti dal Candidato'!O19="","",'Rating definiti dal Candidato'!O19)</f>
        <v/>
      </c>
      <c r="AA20" s="51"/>
      <c r="AB20" s="72"/>
      <c r="AC20" s="19" t="str">
        <f t="shared" si="0"/>
        <v>4.4.3 Comunicazione personale_x000D_4.4.7 Conflitti e crisi_x000D_4.4.9 Negoziazione</v>
      </c>
      <c r="AD20" s="45"/>
      <c r="AE20" s="17" t="s">
        <v>125</v>
      </c>
      <c r="AF20" s="17" t="s">
        <v>125</v>
      </c>
      <c r="AG20" s="17" t="s">
        <v>125</v>
      </c>
      <c r="AH20" s="47"/>
      <c r="AI20" s="7" t="s">
        <v>81</v>
      </c>
      <c r="AJ20" s="7" t="str">
        <f t="shared" si="4"/>
        <v/>
      </c>
      <c r="AK20" s="7" t="s">
        <v>81</v>
      </c>
      <c r="AL20" s="7" t="str">
        <f t="shared" si="5"/>
        <v/>
      </c>
      <c r="AM20" s="7" t="s">
        <v>81</v>
      </c>
      <c r="AN20" s="7" t="str">
        <f t="shared" si="6"/>
        <v/>
      </c>
      <c r="AO20" s="7" t="s">
        <v>81</v>
      </c>
      <c r="AP20" s="7" t="str">
        <f t="shared" si="7"/>
        <v/>
      </c>
      <c r="AQ20" s="7" t="s">
        <v>81</v>
      </c>
      <c r="AR20" s="7" t="str">
        <f t="shared" si="8"/>
        <v/>
      </c>
      <c r="AS20" s="7" t="s">
        <v>81</v>
      </c>
      <c r="AT20" s="7" t="str">
        <f t="shared" si="9"/>
        <v/>
      </c>
      <c r="AU20" s="7" t="s">
        <v>81</v>
      </c>
      <c r="AV20" s="7" t="str">
        <f t="shared" si="10"/>
        <v/>
      </c>
      <c r="AW20" s="7" t="s">
        <v>81</v>
      </c>
      <c r="AX20" s="7" t="str">
        <f t="shared" si="11"/>
        <v/>
      </c>
      <c r="AY20" s="7" t="s">
        <v>81</v>
      </c>
      <c r="AZ20" s="7" t="str">
        <f t="shared" si="12"/>
        <v/>
      </c>
      <c r="BA20" s="7" t="s">
        <v>81</v>
      </c>
      <c r="BB20" s="7" t="str">
        <f t="shared" si="13"/>
        <v/>
      </c>
      <c r="BC20" s="7" t="s">
        <v>81</v>
      </c>
      <c r="BD20" s="7" t="str">
        <f t="shared" si="2"/>
        <v/>
      </c>
      <c r="BE20" s="7" t="s">
        <v>81</v>
      </c>
      <c r="BF20" s="7" t="str">
        <f t="shared" si="3"/>
        <v/>
      </c>
    </row>
    <row r="21" spans="2:58" ht="17" customHeight="1">
      <c r="AH21" s="47"/>
    </row>
    <row r="22" spans="2:58" ht="17" customHeight="1">
      <c r="C22" s="12" t="s">
        <v>128</v>
      </c>
      <c r="D22" s="32" t="str">
        <f>IF(SUM(D11:D20)=0,"",SUM(D11:D20)/10)</f>
        <v/>
      </c>
      <c r="E22" s="32" t="str">
        <f>AJ22</f>
        <v/>
      </c>
      <c r="F22" s="32" t="str">
        <f t="shared" ref="F22:Z22" si="14">IF(SUM(F11:F20)=0,"",SUM(F11:F20)/10)</f>
        <v/>
      </c>
      <c r="G22" s="32" t="str">
        <f>AL22</f>
        <v/>
      </c>
      <c r="H22" s="32" t="str">
        <f t="shared" si="14"/>
        <v/>
      </c>
      <c r="I22" s="32" t="str">
        <f>AN22</f>
        <v/>
      </c>
      <c r="J22" s="32" t="str">
        <f t="shared" si="14"/>
        <v/>
      </c>
      <c r="K22" s="32" t="str">
        <f>AP22</f>
        <v/>
      </c>
      <c r="L22" s="32" t="str">
        <f t="shared" si="14"/>
        <v/>
      </c>
      <c r="M22" s="32" t="str">
        <f>AR22</f>
        <v/>
      </c>
      <c r="N22" s="32" t="str">
        <f t="shared" si="14"/>
        <v/>
      </c>
      <c r="O22" s="32" t="str">
        <f>AT22</f>
        <v/>
      </c>
      <c r="P22" s="32" t="str">
        <f t="shared" si="14"/>
        <v/>
      </c>
      <c r="Q22" s="32" t="str">
        <f>AV22</f>
        <v/>
      </c>
      <c r="R22" s="32" t="str">
        <f t="shared" si="14"/>
        <v/>
      </c>
      <c r="S22" s="32" t="str">
        <f>AX22</f>
        <v/>
      </c>
      <c r="T22" s="32" t="str">
        <f t="shared" si="14"/>
        <v/>
      </c>
      <c r="U22" s="32" t="str">
        <f>AZ22</f>
        <v/>
      </c>
      <c r="V22" s="32" t="str">
        <f t="shared" si="14"/>
        <v/>
      </c>
      <c r="W22" s="32" t="str">
        <f>BB22</f>
        <v/>
      </c>
      <c r="X22" s="32" t="str">
        <f t="shared" si="14"/>
        <v/>
      </c>
      <c r="Y22" s="32" t="str">
        <f>BD22</f>
        <v/>
      </c>
      <c r="Z22" s="32" t="str">
        <f t="shared" si="14"/>
        <v/>
      </c>
      <c r="AA22" s="32" t="str">
        <f>BF22</f>
        <v/>
      </c>
      <c r="AH22" s="47"/>
      <c r="AJ22" s="32" t="str">
        <f>IF(SUM(AJ11:AJ20)=0,"",SUM(AJ11:AJ20)/10)</f>
        <v/>
      </c>
      <c r="AK22" s="32" t="str">
        <f t="shared" ref="AK22:BF22" si="15">IF(SUM(AK11:AK20)=0,"",SUM(AK11:AK20)/10)</f>
        <v/>
      </c>
      <c r="AL22" s="32" t="str">
        <f t="shared" si="15"/>
        <v/>
      </c>
      <c r="AM22" s="32" t="str">
        <f t="shared" si="15"/>
        <v/>
      </c>
      <c r="AN22" s="32" t="str">
        <f t="shared" si="15"/>
        <v/>
      </c>
      <c r="AO22" s="32" t="str">
        <f t="shared" si="15"/>
        <v/>
      </c>
      <c r="AP22" s="32" t="str">
        <f t="shared" si="15"/>
        <v/>
      </c>
      <c r="AQ22" s="32" t="str">
        <f t="shared" si="15"/>
        <v/>
      </c>
      <c r="AR22" s="32" t="str">
        <f t="shared" si="15"/>
        <v/>
      </c>
      <c r="AS22" s="32" t="str">
        <f t="shared" si="15"/>
        <v/>
      </c>
      <c r="AT22" s="32" t="str">
        <f t="shared" si="15"/>
        <v/>
      </c>
      <c r="AU22" s="32" t="str">
        <f t="shared" si="15"/>
        <v/>
      </c>
      <c r="AV22" s="32" t="str">
        <f t="shared" si="15"/>
        <v/>
      </c>
      <c r="AW22" s="32" t="str">
        <f t="shared" si="15"/>
        <v/>
      </c>
      <c r="AX22" s="32" t="str">
        <f t="shared" si="15"/>
        <v/>
      </c>
      <c r="AY22" s="32" t="str">
        <f t="shared" si="15"/>
        <v/>
      </c>
      <c r="AZ22" s="32" t="str">
        <f t="shared" si="15"/>
        <v/>
      </c>
      <c r="BA22" s="32" t="str">
        <f t="shared" si="15"/>
        <v/>
      </c>
      <c r="BB22" s="32" t="str">
        <f t="shared" si="15"/>
        <v/>
      </c>
      <c r="BD22" s="32" t="str">
        <f t="shared" si="15"/>
        <v/>
      </c>
      <c r="BF22" s="32" t="str">
        <f t="shared" si="15"/>
        <v/>
      </c>
    </row>
    <row r="23" spans="2:58" ht="17" customHeight="1">
      <c r="C23" s="12" t="s">
        <v>129</v>
      </c>
      <c r="D23" s="28"/>
      <c r="E23" s="28" t="str">
        <f>IF(SUM(D11:D20)=0,"",IF(E22&gt;$D$25,"Yes","No"))</f>
        <v/>
      </c>
      <c r="F23" s="28"/>
      <c r="G23" s="28" t="str">
        <f>IF(SUM(F11:F20)=0,"",IF(G22&gt;$D$25,"Yes","No"))</f>
        <v/>
      </c>
      <c r="H23" s="28"/>
      <c r="I23" s="28" t="str">
        <f>IF(SUM(H11:H20)=0,"",IF(I22&gt;$D$25,"Yes","No"))</f>
        <v/>
      </c>
      <c r="J23" s="28"/>
      <c r="K23" s="28" t="str">
        <f>IF(SUM(J11:J20)=0,"",IF(K22&gt;$D$25,"Yes","No"))</f>
        <v/>
      </c>
      <c r="L23" s="28"/>
      <c r="M23" s="28" t="str">
        <f>IF(SUM(L11:L20)=0,"",IF(M22&gt;$D$25,"Yes","No"))</f>
        <v/>
      </c>
      <c r="N23" s="28"/>
      <c r="O23" s="28" t="str">
        <f>IF(SUM(N11:N20)=0,"",IF(O22&gt;$D$25,"Yes","No"))</f>
        <v/>
      </c>
      <c r="P23" s="28"/>
      <c r="Q23" s="28" t="str">
        <f>IF(SUM(P11:P20)=0,"",IF(Q22&gt;$D$25,"Yes","No"))</f>
        <v/>
      </c>
      <c r="R23" s="28"/>
      <c r="S23" s="28" t="str">
        <f>IF(SUM(R11:R20)=0,"",IF(S22&gt;$D$25,"Yes","No"))</f>
        <v/>
      </c>
      <c r="T23" s="28"/>
      <c r="U23" s="28" t="str">
        <f>IF(SUM(T11:T20)=0,"",IF(U22&gt;$D$25,"Yes","No"))</f>
        <v/>
      </c>
      <c r="V23" s="28"/>
      <c r="W23" s="28" t="str">
        <f>IF(SUM(V11:V20)=0,"",IF(W22&gt;$D$25,"Yes","No"))</f>
        <v/>
      </c>
      <c r="X23" s="28"/>
      <c r="Y23" s="28" t="str">
        <f>IF(SUM(X11:X20)=0,"",IF(Y22&gt;$D$25,"Yes","No"))</f>
        <v/>
      </c>
      <c r="Z23" s="28"/>
      <c r="AA23" s="28" t="str">
        <f>IF(SUM(Z11:Z20)=0,"",IF(AA22&gt;$D$25,"Yes","No"))</f>
        <v/>
      </c>
    </row>
    <row r="24" spans="2:58" s="10" customFormat="1" ht="17" customHeight="1">
      <c r="C24" s="6"/>
      <c r="D24" s="7"/>
      <c r="E24" s="7"/>
      <c r="F24" s="7"/>
      <c r="G24" s="7"/>
      <c r="H24" s="7"/>
      <c r="I24" s="7"/>
      <c r="J24" s="7"/>
      <c r="K24" s="7"/>
      <c r="L24" s="7"/>
      <c r="M24" s="7"/>
      <c r="N24" s="7"/>
      <c r="O24" s="7"/>
      <c r="P24" s="7"/>
      <c r="Q24" s="7"/>
      <c r="R24" s="7"/>
      <c r="S24" s="7"/>
      <c r="T24" s="7"/>
      <c r="U24" s="7"/>
      <c r="V24" s="7"/>
      <c r="W24" s="7"/>
      <c r="X24" s="7"/>
      <c r="Y24" s="7"/>
      <c r="Z24" s="7"/>
      <c r="AA24" s="7"/>
      <c r="AB24" s="6"/>
      <c r="AC24" s="6"/>
      <c r="AD24" s="6"/>
      <c r="AE24" s="6"/>
      <c r="AF24" s="6"/>
      <c r="AG24" s="6"/>
    </row>
    <row r="25" spans="2:58" s="10" customFormat="1" ht="17" customHeight="1">
      <c r="C25" s="27" t="s">
        <v>130</v>
      </c>
      <c r="D25" s="7">
        <f>'Rating definiti dal Candidato'!D24</f>
        <v>1.6</v>
      </c>
      <c r="E25" s="7"/>
      <c r="F25" s="7"/>
      <c r="G25" s="7"/>
      <c r="H25" s="7"/>
      <c r="I25" s="7"/>
      <c r="J25" s="7"/>
      <c r="K25" s="7"/>
      <c r="L25" s="7"/>
      <c r="M25" s="7"/>
      <c r="N25" s="7"/>
      <c r="O25" s="7"/>
      <c r="P25" s="7"/>
      <c r="Q25" s="7"/>
      <c r="R25" s="7"/>
      <c r="S25" s="7"/>
      <c r="T25" s="7"/>
      <c r="U25" s="7"/>
      <c r="V25" s="7"/>
      <c r="W25" s="7"/>
      <c r="X25" s="7"/>
      <c r="Y25" s="7"/>
      <c r="Z25" s="7"/>
      <c r="AA25" s="7"/>
      <c r="AB25" s="6"/>
      <c r="AC25" s="6"/>
      <c r="AD25" s="6"/>
      <c r="AE25" s="6"/>
      <c r="AF25" s="6"/>
      <c r="AG25" s="6"/>
    </row>
    <row r="26" spans="2:58" s="10" customFormat="1" ht="17" customHeight="1">
      <c r="C26" s="6"/>
      <c r="D26" s="7"/>
      <c r="E26" s="7"/>
      <c r="F26" s="7"/>
      <c r="G26" s="7"/>
      <c r="H26" s="7"/>
      <c r="I26" s="7"/>
      <c r="J26" s="7"/>
      <c r="K26" s="7"/>
      <c r="L26" s="7"/>
      <c r="M26" s="7"/>
      <c r="N26" s="7"/>
      <c r="O26" s="7"/>
      <c r="P26" s="7"/>
      <c r="Q26" s="7"/>
      <c r="R26" s="7"/>
      <c r="S26" s="7"/>
      <c r="T26" s="7"/>
      <c r="U26" s="7"/>
      <c r="V26" s="7"/>
      <c r="W26" s="7"/>
      <c r="X26" s="7"/>
      <c r="Y26" s="7"/>
      <c r="Z26" s="7"/>
      <c r="AA26" s="7"/>
      <c r="AB26" s="6"/>
      <c r="AC26" s="6"/>
      <c r="AD26" s="6"/>
      <c r="AE26" s="6"/>
      <c r="AF26" s="6"/>
      <c r="AG26" s="6"/>
    </row>
    <row r="27" spans="2:58" s="10" customFormat="1" ht="17" customHeight="1">
      <c r="B27" s="29" t="e">
        <f>Istruzioni!#REF!</f>
        <v>#REF!</v>
      </c>
      <c r="C27" s="6"/>
      <c r="D27" s="7"/>
      <c r="E27" s="7"/>
      <c r="F27" s="7"/>
      <c r="G27" s="7"/>
      <c r="H27" s="7"/>
      <c r="I27" s="7"/>
      <c r="J27" s="7"/>
      <c r="K27" s="7"/>
      <c r="L27" s="7"/>
      <c r="M27" s="7"/>
      <c r="N27" s="7"/>
      <c r="O27" s="7"/>
      <c r="P27" s="7"/>
      <c r="Q27" s="7"/>
      <c r="R27" s="7"/>
      <c r="S27" s="7"/>
      <c r="T27" s="7"/>
      <c r="U27" s="7"/>
      <c r="V27" s="7"/>
      <c r="W27" s="7"/>
      <c r="X27" s="7"/>
      <c r="Y27" s="7"/>
      <c r="Z27" s="7"/>
      <c r="AA27" s="7"/>
      <c r="AB27" s="6"/>
      <c r="AC27" s="6"/>
      <c r="AD27" s="6"/>
      <c r="AE27" s="6"/>
      <c r="AF27" s="6"/>
      <c r="AG27" s="6"/>
    </row>
    <row r="28" spans="2:58" s="10" customFormat="1" ht="17" customHeight="1">
      <c r="C28" s="6"/>
      <c r="D28" s="7"/>
      <c r="E28" s="7"/>
      <c r="F28" s="7"/>
      <c r="G28" s="7"/>
      <c r="H28" s="7"/>
      <c r="I28" s="7"/>
      <c r="J28" s="7"/>
      <c r="K28" s="7"/>
      <c r="L28" s="7"/>
      <c r="M28" s="7"/>
      <c r="N28" s="7"/>
      <c r="O28" s="7"/>
      <c r="P28" s="7"/>
      <c r="Q28" s="7"/>
      <c r="R28" s="7"/>
      <c r="S28" s="7"/>
      <c r="T28" s="7"/>
      <c r="U28" s="7"/>
      <c r="V28" s="7"/>
      <c r="W28" s="7"/>
      <c r="X28" s="7"/>
      <c r="Y28" s="7"/>
      <c r="Z28" s="7"/>
      <c r="AA28" s="7"/>
      <c r="AB28" s="6"/>
      <c r="AC28" s="6"/>
      <c r="AD28" s="6"/>
      <c r="AE28" s="6"/>
      <c r="AF28" s="6"/>
      <c r="AG28" s="6"/>
    </row>
    <row r="29" spans="2:58" s="10" customFormat="1" ht="17" customHeight="1">
      <c r="C29" s="6"/>
      <c r="D29" s="7"/>
      <c r="E29" s="7"/>
      <c r="F29" s="7"/>
      <c r="G29" s="7"/>
      <c r="H29" s="7"/>
      <c r="I29" s="7"/>
      <c r="J29" s="7"/>
      <c r="K29" s="7"/>
      <c r="L29" s="7"/>
      <c r="M29" s="7"/>
      <c r="N29" s="7"/>
      <c r="O29" s="7"/>
      <c r="P29" s="7"/>
      <c r="Q29" s="7"/>
      <c r="R29" s="7"/>
      <c r="S29" s="7"/>
      <c r="T29" s="7"/>
      <c r="U29" s="7"/>
      <c r="V29" s="7"/>
      <c r="W29" s="7"/>
      <c r="X29" s="7"/>
      <c r="Y29" s="7"/>
      <c r="Z29" s="7"/>
      <c r="AA29" s="7"/>
      <c r="AB29" s="6"/>
      <c r="AC29" s="6"/>
      <c r="AD29" s="6"/>
      <c r="AE29" s="6"/>
      <c r="AF29" s="6"/>
      <c r="AG29" s="6"/>
    </row>
    <row r="30" spans="2:58" s="10" customFormat="1" ht="17" customHeight="1">
      <c r="C30" s="6"/>
      <c r="D30" s="7"/>
      <c r="E30" s="7"/>
      <c r="F30" s="7"/>
      <c r="G30" s="7"/>
      <c r="H30" s="7"/>
      <c r="I30" s="7"/>
      <c r="J30" s="7"/>
      <c r="K30" s="7"/>
      <c r="L30" s="7"/>
      <c r="M30" s="7"/>
      <c r="N30" s="7"/>
      <c r="O30" s="7"/>
      <c r="P30" s="7"/>
      <c r="Q30" s="7"/>
      <c r="R30" s="7"/>
      <c r="S30" s="7"/>
      <c r="T30" s="7"/>
      <c r="U30" s="7"/>
      <c r="V30" s="7"/>
      <c r="W30" s="7"/>
      <c r="X30" s="7"/>
      <c r="Y30" s="7"/>
      <c r="Z30" s="7"/>
      <c r="AA30" s="7"/>
      <c r="AB30" s="6"/>
      <c r="AC30" s="6"/>
      <c r="AD30" s="6"/>
      <c r="AE30" s="6"/>
      <c r="AF30" s="6"/>
      <c r="AG30" s="6"/>
    </row>
    <row r="31" spans="2:58" s="10" customFormat="1" ht="17" customHeight="1">
      <c r="C31" s="6"/>
      <c r="D31" s="7"/>
      <c r="E31" s="7"/>
      <c r="F31" s="7"/>
      <c r="G31" s="7"/>
      <c r="H31" s="7"/>
      <c r="I31" s="7"/>
      <c r="J31" s="7"/>
      <c r="K31" s="7"/>
      <c r="L31" s="7"/>
      <c r="M31" s="7"/>
      <c r="N31" s="7"/>
      <c r="O31" s="7"/>
      <c r="P31" s="7"/>
      <c r="Q31" s="7"/>
      <c r="R31" s="7"/>
      <c r="S31" s="7"/>
      <c r="T31" s="7"/>
      <c r="U31" s="7"/>
      <c r="V31" s="7"/>
      <c r="W31" s="7"/>
      <c r="X31" s="7"/>
      <c r="Y31" s="7"/>
      <c r="Z31" s="7"/>
      <c r="AA31" s="7"/>
      <c r="AB31" s="6"/>
      <c r="AC31" s="6"/>
      <c r="AD31" s="6"/>
      <c r="AE31" s="6"/>
      <c r="AF31" s="6"/>
      <c r="AG31" s="6"/>
    </row>
    <row r="32" spans="2:58" s="10" customFormat="1" ht="17" customHeight="1">
      <c r="C32" s="6"/>
      <c r="D32" s="7"/>
      <c r="E32" s="7"/>
      <c r="F32" s="7"/>
      <c r="G32" s="7"/>
      <c r="H32" s="7"/>
      <c r="I32" s="7"/>
      <c r="J32" s="7"/>
      <c r="K32" s="7"/>
      <c r="L32" s="7"/>
      <c r="M32" s="7"/>
      <c r="N32" s="7"/>
      <c r="O32" s="7"/>
      <c r="P32" s="7"/>
      <c r="Q32" s="7"/>
      <c r="R32" s="7"/>
      <c r="S32" s="7"/>
      <c r="T32" s="7"/>
      <c r="U32" s="7"/>
      <c r="V32" s="7"/>
      <c r="W32" s="7"/>
      <c r="X32" s="7"/>
      <c r="Y32" s="7"/>
      <c r="Z32" s="7"/>
      <c r="AA32" s="7"/>
      <c r="AB32" s="6"/>
      <c r="AC32" s="6"/>
      <c r="AD32" s="6"/>
      <c r="AE32" s="6"/>
      <c r="AF32" s="6"/>
      <c r="AG32" s="6"/>
    </row>
    <row r="33" spans="3:33" s="10" customFormat="1" ht="17" customHeight="1">
      <c r="C33" s="6"/>
      <c r="D33" s="7"/>
      <c r="E33" s="7"/>
      <c r="F33" s="7"/>
      <c r="G33" s="7"/>
      <c r="H33" s="7"/>
      <c r="I33" s="7"/>
      <c r="J33" s="7"/>
      <c r="K33" s="7"/>
      <c r="L33" s="7"/>
      <c r="M33" s="7"/>
      <c r="N33" s="7"/>
      <c r="O33" s="7"/>
      <c r="P33" s="7"/>
      <c r="Q33" s="7"/>
      <c r="R33" s="7"/>
      <c r="S33" s="7"/>
      <c r="T33" s="7"/>
      <c r="U33" s="7"/>
      <c r="V33" s="7"/>
      <c r="W33" s="7"/>
      <c r="X33" s="7"/>
      <c r="Y33" s="7"/>
      <c r="Z33" s="7"/>
      <c r="AA33" s="7"/>
      <c r="AB33" s="6"/>
      <c r="AC33" s="6"/>
      <c r="AD33" s="6"/>
      <c r="AE33" s="6"/>
      <c r="AF33" s="6"/>
      <c r="AG33" s="6"/>
    </row>
    <row r="34" spans="3:33" s="10" customFormat="1" ht="17" customHeight="1">
      <c r="C34" s="6"/>
      <c r="D34" s="7"/>
      <c r="E34" s="7"/>
      <c r="F34" s="7"/>
      <c r="G34" s="7"/>
      <c r="H34" s="7"/>
      <c r="I34" s="7"/>
      <c r="J34" s="7"/>
      <c r="K34" s="7"/>
      <c r="L34" s="7"/>
      <c r="M34" s="7"/>
      <c r="N34" s="7"/>
      <c r="O34" s="7"/>
      <c r="P34" s="7"/>
      <c r="Q34" s="7"/>
      <c r="R34" s="7"/>
      <c r="S34" s="7"/>
      <c r="T34" s="7"/>
      <c r="U34" s="7"/>
      <c r="V34" s="7"/>
      <c r="W34" s="7"/>
      <c r="X34" s="7"/>
      <c r="Y34" s="7"/>
      <c r="Z34" s="7"/>
      <c r="AA34" s="7"/>
      <c r="AB34" s="6"/>
      <c r="AC34" s="6"/>
      <c r="AD34" s="6"/>
      <c r="AE34" s="6"/>
      <c r="AF34" s="6"/>
      <c r="AG34" s="6"/>
    </row>
    <row r="35" spans="3:33" s="10" customFormat="1" ht="17" customHeight="1">
      <c r="C35" s="6"/>
      <c r="D35" s="7"/>
      <c r="E35" s="7"/>
      <c r="F35" s="7"/>
      <c r="G35" s="7"/>
      <c r="H35" s="7"/>
      <c r="I35" s="7"/>
      <c r="J35" s="7"/>
      <c r="K35" s="7"/>
      <c r="L35" s="7"/>
      <c r="M35" s="7"/>
      <c r="N35" s="7"/>
      <c r="O35" s="7"/>
      <c r="P35" s="7"/>
      <c r="Q35" s="7"/>
      <c r="R35" s="7"/>
      <c r="S35" s="7"/>
      <c r="T35" s="7"/>
      <c r="U35" s="7"/>
      <c r="V35" s="7"/>
      <c r="W35" s="7"/>
      <c r="X35" s="7"/>
      <c r="Y35" s="7"/>
      <c r="Z35" s="7"/>
      <c r="AA35" s="7"/>
      <c r="AB35" s="6"/>
      <c r="AC35" s="6"/>
      <c r="AD35" s="6"/>
      <c r="AE35" s="6"/>
      <c r="AF35" s="6"/>
      <c r="AG35" s="6"/>
    </row>
    <row r="36" spans="3:33" s="10" customFormat="1" ht="17" customHeight="1">
      <c r="C36" s="6"/>
      <c r="D36" s="7"/>
      <c r="E36" s="7"/>
      <c r="F36" s="7"/>
      <c r="G36" s="7"/>
      <c r="H36" s="7"/>
      <c r="I36" s="7"/>
      <c r="J36" s="7"/>
      <c r="K36" s="7"/>
      <c r="L36" s="7"/>
      <c r="M36" s="7"/>
      <c r="N36" s="7"/>
      <c r="O36" s="7"/>
      <c r="P36" s="7"/>
      <c r="Q36" s="7"/>
      <c r="R36" s="7"/>
      <c r="S36" s="7"/>
      <c r="T36" s="7"/>
      <c r="U36" s="7"/>
      <c r="V36" s="7"/>
      <c r="W36" s="7"/>
      <c r="X36" s="7"/>
      <c r="Y36" s="7"/>
      <c r="Z36" s="7"/>
      <c r="AA36" s="7"/>
      <c r="AB36" s="6"/>
      <c r="AC36" s="6"/>
      <c r="AD36" s="6"/>
      <c r="AE36" s="6"/>
      <c r="AF36" s="6"/>
      <c r="AG36" s="6"/>
    </row>
    <row r="37" spans="3:33" s="10" customFormat="1" ht="17" customHeight="1">
      <c r="C37" s="6"/>
      <c r="D37" s="7"/>
      <c r="E37" s="7"/>
      <c r="F37" s="7"/>
      <c r="G37" s="7"/>
      <c r="H37" s="7"/>
      <c r="I37" s="7"/>
      <c r="J37" s="7"/>
      <c r="K37" s="7"/>
      <c r="L37" s="7"/>
      <c r="M37" s="7"/>
      <c r="N37" s="7"/>
      <c r="O37" s="7"/>
      <c r="P37" s="7"/>
      <c r="Q37" s="7"/>
      <c r="R37" s="7"/>
      <c r="S37" s="7"/>
      <c r="T37" s="7"/>
      <c r="U37" s="7"/>
      <c r="V37" s="7"/>
      <c r="W37" s="7"/>
      <c r="X37" s="7"/>
      <c r="Y37" s="7"/>
      <c r="Z37" s="7"/>
      <c r="AA37" s="7"/>
      <c r="AB37" s="6"/>
      <c r="AC37" s="6"/>
      <c r="AD37" s="6"/>
      <c r="AE37" s="6"/>
      <c r="AF37" s="6"/>
      <c r="AG37" s="6"/>
    </row>
    <row r="38" spans="3:33" s="10" customFormat="1" ht="17" customHeight="1">
      <c r="C38" s="6"/>
      <c r="D38" s="7"/>
      <c r="E38" s="7"/>
      <c r="F38" s="7"/>
      <c r="G38" s="7"/>
      <c r="H38" s="7"/>
      <c r="I38" s="7"/>
      <c r="J38" s="7"/>
      <c r="K38" s="7"/>
      <c r="L38" s="7"/>
      <c r="M38" s="7"/>
      <c r="N38" s="7"/>
      <c r="O38" s="7"/>
      <c r="P38" s="7"/>
      <c r="Q38" s="7"/>
      <c r="R38" s="7"/>
      <c r="S38" s="7"/>
      <c r="T38" s="7"/>
      <c r="U38" s="7"/>
      <c r="V38" s="7"/>
      <c r="W38" s="7"/>
      <c r="X38" s="7"/>
      <c r="Y38" s="7"/>
      <c r="Z38" s="7"/>
      <c r="AA38" s="7"/>
      <c r="AB38" s="6"/>
      <c r="AC38" s="6"/>
      <c r="AD38" s="6"/>
      <c r="AE38" s="6"/>
      <c r="AF38" s="6"/>
      <c r="AG38" s="6"/>
    </row>
    <row r="39" spans="3:33" s="10" customFormat="1" ht="17" customHeight="1">
      <c r="C39" s="6"/>
      <c r="D39" s="7"/>
      <c r="E39" s="7"/>
      <c r="F39" s="7"/>
      <c r="G39" s="7"/>
      <c r="H39" s="7"/>
      <c r="I39" s="7"/>
      <c r="J39" s="7"/>
      <c r="K39" s="7"/>
      <c r="L39" s="7"/>
      <c r="M39" s="7"/>
      <c r="N39" s="7"/>
      <c r="O39" s="7"/>
      <c r="P39" s="7"/>
      <c r="Q39" s="7"/>
      <c r="R39" s="7"/>
      <c r="S39" s="7"/>
      <c r="T39" s="7"/>
      <c r="U39" s="7"/>
      <c r="V39" s="7"/>
      <c r="W39" s="7"/>
      <c r="X39" s="7"/>
      <c r="Y39" s="7"/>
      <c r="Z39" s="7"/>
      <c r="AA39" s="7"/>
      <c r="AB39" s="6"/>
      <c r="AC39" s="6"/>
      <c r="AD39" s="6"/>
      <c r="AE39" s="6"/>
      <c r="AF39" s="6"/>
      <c r="AG39" s="6"/>
    </row>
    <row r="40" spans="3:33" s="10" customFormat="1" ht="17" customHeight="1">
      <c r="C40" s="6"/>
      <c r="D40" s="7"/>
      <c r="E40" s="7"/>
      <c r="F40" s="7"/>
      <c r="G40" s="7"/>
      <c r="H40" s="7"/>
      <c r="I40" s="7"/>
      <c r="J40" s="7"/>
      <c r="K40" s="7"/>
      <c r="L40" s="7"/>
      <c r="M40" s="7"/>
      <c r="N40" s="7"/>
      <c r="O40" s="7"/>
      <c r="P40" s="7"/>
      <c r="Q40" s="7"/>
      <c r="R40" s="7"/>
      <c r="S40" s="7"/>
      <c r="T40" s="7"/>
      <c r="U40" s="7"/>
      <c r="V40" s="7"/>
      <c r="W40" s="7"/>
      <c r="X40" s="7"/>
      <c r="Y40" s="7"/>
      <c r="Z40" s="7"/>
      <c r="AA40" s="7"/>
      <c r="AB40" s="6"/>
      <c r="AC40" s="6"/>
      <c r="AD40" s="6"/>
      <c r="AE40" s="6"/>
      <c r="AF40" s="6"/>
      <c r="AG40" s="6"/>
    </row>
    <row r="41" spans="3:33" s="10" customFormat="1" ht="17" customHeight="1">
      <c r="C41" s="6"/>
      <c r="D41" s="7"/>
      <c r="E41" s="7"/>
      <c r="F41" s="7"/>
      <c r="G41" s="7"/>
      <c r="H41" s="7"/>
      <c r="I41" s="7"/>
      <c r="J41" s="7"/>
      <c r="K41" s="7"/>
      <c r="L41" s="7"/>
      <c r="M41" s="7"/>
      <c r="N41" s="7"/>
      <c r="O41" s="7"/>
      <c r="P41" s="7"/>
      <c r="Q41" s="7"/>
      <c r="R41" s="7"/>
      <c r="S41" s="7"/>
      <c r="T41" s="7"/>
      <c r="U41" s="7"/>
      <c r="V41" s="7"/>
      <c r="W41" s="7"/>
      <c r="X41" s="7"/>
      <c r="Y41" s="7"/>
      <c r="Z41" s="7"/>
      <c r="AA41" s="7"/>
      <c r="AB41" s="6"/>
      <c r="AC41" s="6"/>
      <c r="AD41" s="6"/>
      <c r="AE41" s="6"/>
      <c r="AF41" s="6"/>
      <c r="AG41" s="6"/>
    </row>
    <row r="42" spans="3:33" s="10" customFormat="1" ht="17" customHeight="1">
      <c r="C42" s="6"/>
      <c r="D42" s="7"/>
      <c r="E42" s="7"/>
      <c r="F42" s="7"/>
      <c r="G42" s="7"/>
      <c r="H42" s="7"/>
      <c r="I42" s="7"/>
      <c r="J42" s="7"/>
      <c r="K42" s="7"/>
      <c r="L42" s="7"/>
      <c r="M42" s="7"/>
      <c r="N42" s="7"/>
      <c r="O42" s="7"/>
      <c r="P42" s="7"/>
      <c r="Q42" s="7"/>
      <c r="R42" s="7"/>
      <c r="S42" s="7"/>
      <c r="T42" s="7"/>
      <c r="U42" s="7"/>
      <c r="V42" s="7"/>
      <c r="W42" s="7"/>
      <c r="X42" s="7"/>
      <c r="Y42" s="7"/>
      <c r="Z42" s="7"/>
      <c r="AA42" s="7"/>
      <c r="AB42" s="6"/>
      <c r="AC42" s="6"/>
      <c r="AD42" s="6"/>
      <c r="AE42" s="6"/>
      <c r="AF42" s="6"/>
      <c r="AG42" s="6"/>
    </row>
    <row r="43" spans="3:33" s="10" customFormat="1" ht="17" customHeight="1">
      <c r="C43" s="6"/>
      <c r="D43" s="7"/>
      <c r="E43" s="7"/>
      <c r="F43" s="7"/>
      <c r="G43" s="7"/>
      <c r="H43" s="7"/>
      <c r="I43" s="7"/>
      <c r="J43" s="7"/>
      <c r="K43" s="7"/>
      <c r="L43" s="7"/>
      <c r="M43" s="7"/>
      <c r="N43" s="7"/>
      <c r="O43" s="7"/>
      <c r="P43" s="7"/>
      <c r="Q43" s="7"/>
      <c r="R43" s="7"/>
      <c r="S43" s="7"/>
      <c r="T43" s="7"/>
      <c r="U43" s="7"/>
      <c r="V43" s="7"/>
      <c r="W43" s="7"/>
      <c r="X43" s="7"/>
      <c r="Y43" s="7"/>
      <c r="Z43" s="7"/>
      <c r="AA43" s="7"/>
      <c r="AB43" s="6"/>
      <c r="AC43" s="6"/>
      <c r="AD43" s="6"/>
      <c r="AE43" s="6"/>
      <c r="AF43" s="6"/>
      <c r="AG43" s="6"/>
    </row>
    <row r="44" spans="3:33" s="10" customFormat="1" ht="17" customHeight="1">
      <c r="C44" s="6"/>
      <c r="D44" s="7"/>
      <c r="E44" s="7"/>
      <c r="F44" s="7"/>
      <c r="G44" s="7"/>
      <c r="H44" s="7"/>
      <c r="I44" s="7"/>
      <c r="J44" s="7"/>
      <c r="K44" s="7"/>
      <c r="L44" s="7"/>
      <c r="M44" s="7"/>
      <c r="N44" s="7"/>
      <c r="O44" s="7"/>
      <c r="P44" s="7"/>
      <c r="Q44" s="7"/>
      <c r="R44" s="7"/>
      <c r="S44" s="7"/>
      <c r="T44" s="7"/>
      <c r="U44" s="7"/>
      <c r="V44" s="7"/>
      <c r="W44" s="7"/>
      <c r="X44" s="7"/>
      <c r="Y44" s="7"/>
      <c r="Z44" s="7"/>
      <c r="AA44" s="7"/>
      <c r="AB44" s="6"/>
      <c r="AC44" s="6"/>
      <c r="AD44" s="6"/>
      <c r="AE44" s="6"/>
      <c r="AF44" s="6"/>
      <c r="AG44" s="6"/>
    </row>
    <row r="45" spans="3:33" s="10" customFormat="1" ht="17" customHeight="1">
      <c r="C45" s="6"/>
      <c r="D45" s="7"/>
      <c r="E45" s="7"/>
      <c r="F45" s="7"/>
      <c r="G45" s="7"/>
      <c r="H45" s="7"/>
      <c r="I45" s="7"/>
      <c r="J45" s="7"/>
      <c r="K45" s="7"/>
      <c r="L45" s="7"/>
      <c r="M45" s="7"/>
      <c r="N45" s="7"/>
      <c r="O45" s="7"/>
      <c r="P45" s="7"/>
      <c r="Q45" s="7"/>
      <c r="R45" s="7"/>
      <c r="S45" s="7"/>
      <c r="T45" s="7"/>
      <c r="U45" s="7"/>
      <c r="V45" s="7"/>
      <c r="W45" s="7"/>
      <c r="X45" s="7"/>
      <c r="Y45" s="7"/>
      <c r="Z45" s="7"/>
      <c r="AA45" s="7"/>
      <c r="AB45" s="6"/>
      <c r="AC45" s="6"/>
      <c r="AD45" s="6"/>
      <c r="AE45" s="6"/>
      <c r="AF45" s="6"/>
      <c r="AG45" s="6"/>
    </row>
    <row r="46" spans="3:33" s="10" customFormat="1" ht="17" customHeight="1">
      <c r="C46" s="6"/>
      <c r="D46" s="7"/>
      <c r="E46" s="7"/>
      <c r="F46" s="7"/>
      <c r="G46" s="7"/>
      <c r="H46" s="7"/>
      <c r="I46" s="7"/>
      <c r="J46" s="7"/>
      <c r="K46" s="7"/>
      <c r="L46" s="7"/>
      <c r="M46" s="7"/>
      <c r="N46" s="7"/>
      <c r="O46" s="7"/>
      <c r="P46" s="7"/>
      <c r="Q46" s="7"/>
      <c r="R46" s="7"/>
      <c r="S46" s="7"/>
      <c r="T46" s="7"/>
      <c r="U46" s="7"/>
      <c r="V46" s="7"/>
      <c r="W46" s="7"/>
      <c r="X46" s="7"/>
      <c r="Y46" s="7"/>
      <c r="Z46" s="7"/>
      <c r="AA46" s="7"/>
      <c r="AB46" s="6"/>
      <c r="AC46" s="6"/>
      <c r="AD46" s="6"/>
      <c r="AE46" s="6"/>
      <c r="AF46" s="6"/>
      <c r="AG46" s="6"/>
    </row>
    <row r="47" spans="3:33" s="10" customFormat="1" ht="17" customHeight="1">
      <c r="C47" s="6"/>
      <c r="D47" s="7"/>
      <c r="E47" s="7"/>
      <c r="F47" s="7"/>
      <c r="G47" s="7"/>
      <c r="H47" s="7"/>
      <c r="I47" s="7"/>
      <c r="J47" s="7"/>
      <c r="K47" s="7"/>
      <c r="L47" s="7"/>
      <c r="M47" s="7"/>
      <c r="N47" s="7"/>
      <c r="O47" s="7"/>
      <c r="P47" s="7"/>
      <c r="Q47" s="7"/>
      <c r="R47" s="7"/>
      <c r="S47" s="7"/>
      <c r="T47" s="7"/>
      <c r="U47" s="7"/>
      <c r="V47" s="7"/>
      <c r="W47" s="7"/>
      <c r="X47" s="7"/>
      <c r="Y47" s="7"/>
      <c r="Z47" s="7"/>
      <c r="AA47" s="7"/>
      <c r="AB47" s="6"/>
      <c r="AC47" s="6"/>
      <c r="AD47" s="6"/>
      <c r="AE47" s="6"/>
      <c r="AF47" s="6"/>
      <c r="AG47" s="6"/>
    </row>
    <row r="48" spans="3:33" s="10" customFormat="1" ht="17" customHeight="1">
      <c r="C48" s="6"/>
      <c r="D48" s="7"/>
      <c r="E48" s="7"/>
      <c r="F48" s="7"/>
      <c r="G48" s="7"/>
      <c r="H48" s="7"/>
      <c r="I48" s="7"/>
      <c r="J48" s="7"/>
      <c r="K48" s="7"/>
      <c r="L48" s="7"/>
      <c r="M48" s="7"/>
      <c r="N48" s="7"/>
      <c r="O48" s="7"/>
      <c r="P48" s="7"/>
      <c r="Q48" s="7"/>
      <c r="R48" s="7"/>
      <c r="S48" s="7"/>
      <c r="T48" s="7"/>
      <c r="U48" s="7"/>
      <c r="V48" s="7"/>
      <c r="W48" s="7"/>
      <c r="X48" s="7"/>
      <c r="Y48" s="7"/>
      <c r="Z48" s="7"/>
      <c r="AA48" s="7"/>
      <c r="AB48" s="6"/>
      <c r="AC48" s="6"/>
      <c r="AD48" s="6"/>
      <c r="AE48" s="6"/>
      <c r="AF48" s="6"/>
      <c r="AG48" s="6"/>
    </row>
    <row r="49" spans="3:33" s="10" customFormat="1" ht="17" customHeight="1">
      <c r="C49" s="6"/>
      <c r="D49" s="7"/>
      <c r="E49" s="7"/>
      <c r="F49" s="7"/>
      <c r="G49" s="7"/>
      <c r="H49" s="7"/>
      <c r="I49" s="7"/>
      <c r="J49" s="7"/>
      <c r="K49" s="7"/>
      <c r="L49" s="7"/>
      <c r="M49" s="7"/>
      <c r="N49" s="7"/>
      <c r="O49" s="7"/>
      <c r="P49" s="7"/>
      <c r="Q49" s="7"/>
      <c r="R49" s="7"/>
      <c r="S49" s="7"/>
      <c r="T49" s="7"/>
      <c r="U49" s="7"/>
      <c r="V49" s="7"/>
      <c r="W49" s="7"/>
      <c r="X49" s="7"/>
      <c r="Y49" s="7"/>
      <c r="Z49" s="7"/>
      <c r="AA49" s="7"/>
      <c r="AB49" s="6"/>
      <c r="AC49" s="6"/>
      <c r="AD49" s="6"/>
      <c r="AE49" s="6"/>
      <c r="AF49" s="6"/>
      <c r="AG49" s="6"/>
    </row>
    <row r="50" spans="3:33" s="10" customFormat="1" ht="17" customHeight="1">
      <c r="C50" s="6"/>
      <c r="D50" s="7"/>
      <c r="E50" s="7"/>
      <c r="F50" s="7"/>
      <c r="G50" s="7"/>
      <c r="H50" s="7"/>
      <c r="I50" s="7"/>
      <c r="J50" s="7"/>
      <c r="K50" s="7"/>
      <c r="L50" s="7"/>
      <c r="M50" s="7"/>
      <c r="N50" s="7"/>
      <c r="O50" s="7"/>
      <c r="P50" s="7"/>
      <c r="Q50" s="7"/>
      <c r="R50" s="7"/>
      <c r="S50" s="7"/>
      <c r="T50" s="7"/>
      <c r="U50" s="7"/>
      <c r="V50" s="7"/>
      <c r="W50" s="7"/>
      <c r="X50" s="7"/>
      <c r="Y50" s="7"/>
      <c r="Z50" s="7"/>
      <c r="AA50" s="7"/>
      <c r="AB50" s="6"/>
      <c r="AC50" s="6"/>
      <c r="AD50" s="6"/>
      <c r="AE50" s="6"/>
      <c r="AF50" s="6"/>
      <c r="AG50" s="6"/>
    </row>
    <row r="51" spans="3:33" s="10" customFormat="1" ht="17" customHeight="1">
      <c r="C51" s="6"/>
      <c r="D51" s="7"/>
      <c r="E51" s="7"/>
      <c r="F51" s="7"/>
      <c r="G51" s="7"/>
      <c r="H51" s="7"/>
      <c r="I51" s="7"/>
      <c r="J51" s="7"/>
      <c r="K51" s="7"/>
      <c r="L51" s="7"/>
      <c r="M51" s="7"/>
      <c r="N51" s="7"/>
      <c r="O51" s="7"/>
      <c r="P51" s="7"/>
      <c r="Q51" s="7"/>
      <c r="R51" s="7"/>
      <c r="S51" s="7"/>
      <c r="T51" s="7"/>
      <c r="U51" s="7"/>
      <c r="V51" s="7"/>
      <c r="W51" s="7"/>
      <c r="X51" s="7"/>
      <c r="Y51" s="7"/>
      <c r="Z51" s="7"/>
      <c r="AA51" s="7"/>
      <c r="AB51" s="6"/>
      <c r="AC51" s="6"/>
      <c r="AD51" s="6"/>
      <c r="AE51" s="6"/>
      <c r="AF51" s="6"/>
      <c r="AG51" s="6"/>
    </row>
    <row r="52" spans="3:33" s="10" customFormat="1" ht="17" customHeight="1">
      <c r="C52" s="6"/>
      <c r="D52" s="7"/>
      <c r="E52" s="7"/>
      <c r="F52" s="7"/>
      <c r="G52" s="7"/>
      <c r="H52" s="7"/>
      <c r="I52" s="7"/>
      <c r="J52" s="7"/>
      <c r="K52" s="7"/>
      <c r="L52" s="7"/>
      <c r="M52" s="7"/>
      <c r="N52" s="7"/>
      <c r="O52" s="7"/>
      <c r="P52" s="7"/>
      <c r="Q52" s="7"/>
      <c r="R52" s="7"/>
      <c r="S52" s="7"/>
      <c r="T52" s="7"/>
      <c r="U52" s="7"/>
      <c r="V52" s="7"/>
      <c r="W52" s="7"/>
      <c r="X52" s="7"/>
      <c r="Y52" s="7"/>
      <c r="Z52" s="7"/>
      <c r="AA52" s="7"/>
      <c r="AB52" s="6"/>
      <c r="AC52" s="6"/>
      <c r="AD52" s="6"/>
      <c r="AE52" s="6"/>
      <c r="AF52" s="6"/>
      <c r="AG52" s="6"/>
    </row>
    <row r="53" spans="3:33" s="10" customFormat="1" ht="17" customHeight="1">
      <c r="C53" s="6"/>
      <c r="D53" s="7"/>
      <c r="E53" s="7"/>
      <c r="F53" s="7"/>
      <c r="G53" s="7"/>
      <c r="H53" s="7"/>
      <c r="I53" s="7"/>
      <c r="J53" s="7"/>
      <c r="K53" s="7"/>
      <c r="L53" s="7"/>
      <c r="M53" s="7"/>
      <c r="N53" s="7"/>
      <c r="O53" s="7"/>
      <c r="P53" s="7"/>
      <c r="Q53" s="7"/>
      <c r="R53" s="7"/>
      <c r="S53" s="7"/>
      <c r="T53" s="7"/>
      <c r="U53" s="7"/>
      <c r="V53" s="7"/>
      <c r="W53" s="7"/>
      <c r="X53" s="7"/>
      <c r="Y53" s="7"/>
      <c r="Z53" s="7"/>
      <c r="AA53" s="7"/>
      <c r="AB53" s="6"/>
      <c r="AC53" s="6"/>
      <c r="AD53" s="6"/>
      <c r="AE53" s="6"/>
      <c r="AF53" s="6"/>
      <c r="AG53" s="6"/>
    </row>
    <row r="54" spans="3:33" s="10" customFormat="1" ht="17" customHeight="1">
      <c r="C54" s="6"/>
      <c r="D54" s="7"/>
      <c r="E54" s="7"/>
      <c r="F54" s="7"/>
      <c r="G54" s="7"/>
      <c r="H54" s="7"/>
      <c r="I54" s="7"/>
      <c r="J54" s="7"/>
      <c r="K54" s="7"/>
      <c r="L54" s="7"/>
      <c r="M54" s="7"/>
      <c r="N54" s="7"/>
      <c r="O54" s="7"/>
      <c r="P54" s="7"/>
      <c r="Q54" s="7"/>
      <c r="R54" s="7"/>
      <c r="S54" s="7"/>
      <c r="T54" s="7"/>
      <c r="U54" s="7"/>
      <c r="V54" s="7"/>
      <c r="W54" s="7"/>
      <c r="X54" s="7"/>
      <c r="Y54" s="7"/>
      <c r="Z54" s="7"/>
      <c r="AA54" s="7"/>
      <c r="AB54" s="6"/>
      <c r="AC54" s="6"/>
      <c r="AD54" s="6"/>
      <c r="AE54" s="6"/>
      <c r="AF54" s="6"/>
      <c r="AG54" s="6"/>
    </row>
    <row r="55" spans="3:33" s="10" customFormat="1" ht="17" customHeight="1">
      <c r="C55" s="6"/>
      <c r="D55" s="7"/>
      <c r="E55" s="7"/>
      <c r="F55" s="7"/>
      <c r="G55" s="7"/>
      <c r="H55" s="7"/>
      <c r="I55" s="7"/>
      <c r="J55" s="7"/>
      <c r="K55" s="7"/>
      <c r="L55" s="7"/>
      <c r="M55" s="7"/>
      <c r="N55" s="7"/>
      <c r="O55" s="7"/>
      <c r="P55" s="7"/>
      <c r="Q55" s="7"/>
      <c r="R55" s="7"/>
      <c r="S55" s="7"/>
      <c r="T55" s="7"/>
      <c r="U55" s="7"/>
      <c r="V55" s="7"/>
      <c r="W55" s="7"/>
      <c r="X55" s="7"/>
      <c r="Y55" s="7"/>
      <c r="Z55" s="7"/>
      <c r="AA55" s="7"/>
      <c r="AB55" s="6"/>
      <c r="AC55" s="6"/>
      <c r="AD55" s="6"/>
      <c r="AE55" s="6"/>
      <c r="AF55" s="6"/>
      <c r="AG55" s="6"/>
    </row>
    <row r="56" spans="3:33" s="10" customFormat="1" ht="17" customHeight="1">
      <c r="C56" s="6"/>
      <c r="D56" s="7"/>
      <c r="E56" s="7"/>
      <c r="F56" s="7"/>
      <c r="G56" s="7"/>
      <c r="H56" s="7"/>
      <c r="I56" s="7"/>
      <c r="J56" s="7"/>
      <c r="K56" s="7"/>
      <c r="L56" s="7"/>
      <c r="M56" s="7"/>
      <c r="N56" s="7"/>
      <c r="O56" s="7"/>
      <c r="P56" s="7"/>
      <c r="Q56" s="7"/>
      <c r="R56" s="7"/>
      <c r="S56" s="7"/>
      <c r="T56" s="7"/>
      <c r="U56" s="7"/>
      <c r="V56" s="7"/>
      <c r="W56" s="7"/>
      <c r="X56" s="7"/>
      <c r="Y56" s="7"/>
      <c r="Z56" s="7"/>
      <c r="AA56" s="7"/>
      <c r="AB56" s="6"/>
      <c r="AC56" s="6"/>
      <c r="AD56" s="6"/>
      <c r="AE56" s="6"/>
      <c r="AF56" s="6"/>
      <c r="AG56" s="6"/>
    </row>
    <row r="57" spans="3:33" s="10" customFormat="1" ht="17" customHeight="1">
      <c r="C57" s="6"/>
      <c r="D57" s="7"/>
      <c r="E57" s="7"/>
      <c r="F57" s="7"/>
      <c r="G57" s="7"/>
      <c r="H57" s="7"/>
      <c r="I57" s="7"/>
      <c r="J57" s="7"/>
      <c r="K57" s="7"/>
      <c r="L57" s="7"/>
      <c r="M57" s="7"/>
      <c r="N57" s="7"/>
      <c r="O57" s="7"/>
      <c r="P57" s="7"/>
      <c r="Q57" s="7"/>
      <c r="R57" s="7"/>
      <c r="S57" s="7"/>
      <c r="T57" s="7"/>
      <c r="U57" s="7"/>
      <c r="V57" s="7"/>
      <c r="W57" s="7"/>
      <c r="X57" s="7"/>
      <c r="Y57" s="7"/>
      <c r="Z57" s="7"/>
      <c r="AA57" s="7"/>
      <c r="AB57" s="6"/>
      <c r="AC57" s="6"/>
      <c r="AD57" s="6"/>
      <c r="AE57" s="6"/>
      <c r="AF57" s="6"/>
      <c r="AG57" s="6"/>
    </row>
    <row r="58" spans="3:33" s="10" customFormat="1" ht="17" customHeight="1">
      <c r="C58" s="6"/>
      <c r="D58" s="7"/>
      <c r="E58" s="7"/>
      <c r="F58" s="7"/>
      <c r="G58" s="7"/>
      <c r="H58" s="7"/>
      <c r="I58" s="7"/>
      <c r="J58" s="7"/>
      <c r="K58" s="7"/>
      <c r="L58" s="7"/>
      <c r="M58" s="7"/>
      <c r="N58" s="7"/>
      <c r="O58" s="7"/>
      <c r="P58" s="7"/>
      <c r="Q58" s="7"/>
      <c r="R58" s="7"/>
      <c r="S58" s="7"/>
      <c r="T58" s="7"/>
      <c r="U58" s="7"/>
      <c r="V58" s="7"/>
      <c r="W58" s="7"/>
      <c r="X58" s="7"/>
      <c r="Y58" s="7"/>
      <c r="Z58" s="7"/>
      <c r="AA58" s="7"/>
      <c r="AB58" s="6"/>
      <c r="AC58" s="6"/>
      <c r="AD58" s="6"/>
      <c r="AE58" s="6"/>
      <c r="AF58" s="6"/>
      <c r="AG58" s="6"/>
    </row>
    <row r="59" spans="3:33" s="10" customFormat="1" ht="17" customHeight="1">
      <c r="C59" s="6"/>
      <c r="D59" s="7"/>
      <c r="E59" s="7"/>
      <c r="F59" s="7"/>
      <c r="G59" s="7"/>
      <c r="H59" s="7"/>
      <c r="I59" s="7"/>
      <c r="J59" s="7"/>
      <c r="K59" s="7"/>
      <c r="L59" s="7"/>
      <c r="M59" s="7"/>
      <c r="N59" s="7"/>
      <c r="O59" s="7"/>
      <c r="P59" s="7"/>
      <c r="Q59" s="7"/>
      <c r="R59" s="7"/>
      <c r="S59" s="7"/>
      <c r="T59" s="7"/>
      <c r="U59" s="7"/>
      <c r="V59" s="7"/>
      <c r="W59" s="7"/>
      <c r="X59" s="7"/>
      <c r="Y59" s="7"/>
      <c r="Z59" s="7"/>
      <c r="AA59" s="7"/>
      <c r="AB59" s="6"/>
      <c r="AC59" s="6"/>
      <c r="AD59" s="6"/>
      <c r="AE59" s="6"/>
      <c r="AF59" s="6"/>
      <c r="AG59" s="6"/>
    </row>
    <row r="60" spans="3:33" s="10" customFormat="1" ht="17" customHeight="1">
      <c r="C60" s="6"/>
      <c r="D60" s="7"/>
      <c r="E60" s="7"/>
      <c r="F60" s="7"/>
      <c r="G60" s="7"/>
      <c r="H60" s="7"/>
      <c r="I60" s="7"/>
      <c r="J60" s="7"/>
      <c r="K60" s="7"/>
      <c r="L60" s="7"/>
      <c r="M60" s="7"/>
      <c r="N60" s="7"/>
      <c r="O60" s="7"/>
      <c r="P60" s="7"/>
      <c r="Q60" s="7"/>
      <c r="R60" s="7"/>
      <c r="S60" s="7"/>
      <c r="T60" s="7"/>
      <c r="U60" s="7"/>
      <c r="V60" s="7"/>
      <c r="W60" s="7"/>
      <c r="X60" s="7"/>
      <c r="Y60" s="7"/>
      <c r="Z60" s="7"/>
      <c r="AA60" s="7"/>
      <c r="AB60" s="6"/>
      <c r="AC60" s="6"/>
      <c r="AD60" s="6"/>
      <c r="AE60" s="6"/>
      <c r="AF60" s="6"/>
      <c r="AG60" s="6"/>
    </row>
  </sheetData>
  <sheetProtection selectLockedCells="1"/>
  <mergeCells count="23">
    <mergeCell ref="B8:B10"/>
    <mergeCell ref="C8:C10"/>
    <mergeCell ref="D8:AA8"/>
    <mergeCell ref="P9:Q9"/>
    <mergeCell ref="R9:S9"/>
    <mergeCell ref="T9:U9"/>
    <mergeCell ref="AB8:AB10"/>
    <mergeCell ref="AC8:AC10"/>
    <mergeCell ref="D9:E9"/>
    <mergeCell ref="F9:G9"/>
    <mergeCell ref="H9:I9"/>
    <mergeCell ref="J9:K9"/>
    <mergeCell ref="L9:M9"/>
    <mergeCell ref="N9:O9"/>
    <mergeCell ref="V9:W9"/>
    <mergeCell ref="X9:Y9"/>
    <mergeCell ref="Z9:AA9"/>
    <mergeCell ref="D7:AA7"/>
    <mergeCell ref="G2:M2"/>
    <mergeCell ref="R2:U2"/>
    <mergeCell ref="R3:U3"/>
    <mergeCell ref="F5:H5"/>
    <mergeCell ref="G3:L3"/>
  </mergeCells>
  <conditionalFormatting sqref="D23:F23 H23 J23 L23 N23 P23 R23 T23 V23 X23 Z23">
    <cfRule type="cellIs" dxfId="26" priority="25" operator="equal">
      <formula>"Yes"</formula>
    </cfRule>
  </conditionalFormatting>
  <conditionalFormatting sqref="Y27">
    <cfRule type="cellIs" dxfId="25" priority="24" operator="equal">
      <formula>"No"</formula>
    </cfRule>
  </conditionalFormatting>
  <conditionalFormatting sqref="D23:F23 H23 J23 L23 N23 P23 R23 T23 V23 X23 Z23">
    <cfRule type="cellIs" dxfId="24" priority="23" operator="equal">
      <formula>"No"</formula>
    </cfRule>
  </conditionalFormatting>
  <conditionalFormatting sqref="G23">
    <cfRule type="cellIs" dxfId="23" priority="22" operator="equal">
      <formula>"Yes"</formula>
    </cfRule>
  </conditionalFormatting>
  <conditionalFormatting sqref="G23">
    <cfRule type="cellIs" dxfId="22" priority="21" operator="equal">
      <formula>"No"</formula>
    </cfRule>
  </conditionalFormatting>
  <conditionalFormatting sqref="I23">
    <cfRule type="cellIs" dxfId="21" priority="20" operator="equal">
      <formula>"Yes"</formula>
    </cfRule>
  </conditionalFormatting>
  <conditionalFormatting sqref="I23">
    <cfRule type="cellIs" dxfId="20" priority="19" operator="equal">
      <formula>"No"</formula>
    </cfRule>
  </conditionalFormatting>
  <conditionalFormatting sqref="K23">
    <cfRule type="cellIs" dxfId="19" priority="18" operator="equal">
      <formula>"Yes"</formula>
    </cfRule>
  </conditionalFormatting>
  <conditionalFormatting sqref="K23">
    <cfRule type="cellIs" dxfId="18" priority="17" operator="equal">
      <formula>"No"</formula>
    </cfRule>
  </conditionalFormatting>
  <conditionalFormatting sqref="M23">
    <cfRule type="cellIs" dxfId="17" priority="16" operator="equal">
      <formula>"Yes"</formula>
    </cfRule>
  </conditionalFormatting>
  <conditionalFormatting sqref="M23">
    <cfRule type="cellIs" dxfId="16" priority="15" operator="equal">
      <formula>"No"</formula>
    </cfRule>
  </conditionalFormatting>
  <conditionalFormatting sqref="O23">
    <cfRule type="cellIs" dxfId="15" priority="14" operator="equal">
      <formula>"Yes"</formula>
    </cfRule>
  </conditionalFormatting>
  <conditionalFormatting sqref="O23">
    <cfRule type="cellIs" dxfId="14" priority="13" operator="equal">
      <formula>"No"</formula>
    </cfRule>
  </conditionalFormatting>
  <conditionalFormatting sqref="Q23">
    <cfRule type="cellIs" dxfId="13" priority="12" operator="equal">
      <formula>"Yes"</formula>
    </cfRule>
  </conditionalFormatting>
  <conditionalFormatting sqref="Q23">
    <cfRule type="cellIs" dxfId="12" priority="11" operator="equal">
      <formula>"No"</formula>
    </cfRule>
  </conditionalFormatting>
  <conditionalFormatting sqref="S23">
    <cfRule type="cellIs" dxfId="11" priority="10" operator="equal">
      <formula>"Yes"</formula>
    </cfRule>
  </conditionalFormatting>
  <conditionalFormatting sqref="S23">
    <cfRule type="cellIs" dxfId="10" priority="9" operator="equal">
      <formula>"No"</formula>
    </cfRule>
  </conditionalFormatting>
  <conditionalFormatting sqref="U23">
    <cfRule type="cellIs" dxfId="9" priority="8" operator="equal">
      <formula>"Yes"</formula>
    </cfRule>
  </conditionalFormatting>
  <conditionalFormatting sqref="U23">
    <cfRule type="cellIs" dxfId="8" priority="7" operator="equal">
      <formula>"No"</formula>
    </cfRule>
  </conditionalFormatting>
  <conditionalFormatting sqref="W23">
    <cfRule type="cellIs" dxfId="7" priority="6" operator="equal">
      <formula>"Yes"</formula>
    </cfRule>
  </conditionalFormatting>
  <conditionalFormatting sqref="W23">
    <cfRule type="cellIs" dxfId="6" priority="5" operator="equal">
      <formula>"No"</formula>
    </cfRule>
  </conditionalFormatting>
  <conditionalFormatting sqref="Y23">
    <cfRule type="cellIs" dxfId="5" priority="4" operator="equal">
      <formula>"Yes"</formula>
    </cfRule>
  </conditionalFormatting>
  <conditionalFormatting sqref="Y23">
    <cfRule type="cellIs" dxfId="4" priority="3" operator="equal">
      <formula>"No"</formula>
    </cfRule>
  </conditionalFormatting>
  <conditionalFormatting sqref="AA23">
    <cfRule type="cellIs" dxfId="3" priority="2" operator="equal">
      <formula>"Yes"</formula>
    </cfRule>
  </conditionalFormatting>
  <conditionalFormatting sqref="AA23">
    <cfRule type="cellIs" dxfId="2" priority="1" operator="equal">
      <formula>"No"</formula>
    </cfRule>
  </conditionalFormatting>
  <dataValidations count="5">
    <dataValidation type="list" allowBlank="1" showInputMessage="1" showErrorMessage="1" sqref="Q6:R6">
      <formula1>"Project, Programme, Portfolio"</formula1>
    </dataValidation>
    <dataValidation type="list" allowBlank="1" showDropDown="1" showInputMessage="1" showErrorMessage="1" sqref="D6:P6">
      <formula1>"A, B, C, D"</formula1>
    </dataValidation>
    <dataValidation type="whole" allowBlank="1" showInputMessage="1" showErrorMessage="1" sqref="G11:G20 Y11:Y20 K11:K20 M11:M20 O11:O20 Q11:Q20 S11:S20 AA11:AA20 U11:U20 I11:I20 W11:W20 B11:E20">
      <formula1>1</formula1>
      <formula2>4</formula2>
    </dataValidation>
    <dataValidation type="list" allowBlank="1" showDropDown="1" showInputMessage="1" showErrorMessage="1" sqref="T6:V6 I5:J5 H4:J4">
      <formula1>"A, B, C"</formula1>
    </dataValidation>
    <dataValidation allowBlank="1" showDropDown="1" showInputMessage="1" showErrorMessage="1" sqref="D5"/>
  </dataValidations>
  <pageMargins left="0.79000000000000015" right="0.79000000000000015" top="0.79000000000000015" bottom="0.79000000000000015" header="0.79000000000000015" footer="0.79000000000000015"/>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Fogli di lavoro</vt:lpstr>
      </vt:variant>
      <vt:variant>
        <vt:i4>6</vt:i4>
      </vt:variant>
    </vt:vector>
  </HeadingPairs>
  <TitlesOfParts>
    <vt:vector size="6" baseType="lpstr">
      <vt:lpstr>Istruzioni</vt:lpstr>
      <vt:lpstr>Esempio - Rating Candidato</vt:lpstr>
      <vt:lpstr>Rating definiti dal Candidato</vt:lpstr>
      <vt:lpstr>Dettagli Progetti</vt:lpstr>
      <vt:lpstr>Rating definiti dagli Assessors</vt:lpstr>
      <vt:lpstr>Foglio1</vt:lpstr>
    </vt:vector>
  </TitlesOfParts>
  <Company>PM Partners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Duncan</dc:creator>
  <cp:lastModifiedBy>giuseppe</cp:lastModifiedBy>
  <cp:lastPrinted>2016-05-18T14:02:28Z</cp:lastPrinted>
  <dcterms:created xsi:type="dcterms:W3CDTF">2016-04-15T13:56:41Z</dcterms:created>
  <dcterms:modified xsi:type="dcterms:W3CDTF">2018-10-03T15:27:17Z</dcterms:modified>
</cp:coreProperties>
</file>